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3" activeTab="3"/>
  </bookViews>
  <sheets>
    <sheet name="材料" sheetId="9" state="hidden" r:id="rId1"/>
    <sheet name="机械服务" sheetId="5" state="hidden" r:id="rId2"/>
    <sheet name="劳务" sheetId="7" state="hidden" r:id="rId3"/>
    <sheet name="绿化品控" sheetId="10" r:id="rId4"/>
  </sheets>
  <definedNames>
    <definedName name="_xlnm.Print_Area" localSheetId="0">材料!$A$1:$F$71</definedName>
    <definedName name="_xlnm.Print_Area" localSheetId="1">机械服务!$A$1:$G$22</definedName>
    <definedName name="_xlnm.Print_Area" localSheetId="3">绿化品控!$A$1:$H$7</definedName>
    <definedName name="_xlnm.Print_Area" localSheetId="2">劳务!$A$1:$G$4</definedName>
    <definedName name="_xlnm.Print_Titles" localSheetId="3">绿化品控!$1:$2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<sst xmlns="http://schemas.openxmlformats.org/spreadsheetml/2006/main" count="305" uniqueCount="198">
  <si>
    <t>2024-2025年绵阳市国省干线养护维修工程材料采购明细表</t>
  </si>
  <si>
    <t>序号</t>
  </si>
  <si>
    <t>材料名称</t>
  </si>
  <si>
    <t>单位</t>
  </si>
  <si>
    <t>相关标准</t>
  </si>
  <si>
    <t>预估数量</t>
  </si>
  <si>
    <t>相关说明</t>
  </si>
  <si>
    <t>一</t>
  </si>
  <si>
    <t>交通安全设施类</t>
  </si>
  <si>
    <t>控制价</t>
  </si>
  <si>
    <t>热熔涂料（白、黄等）</t>
  </si>
  <si>
    <t>T</t>
  </si>
  <si>
    <t>内混玻珠量≥25%，满足《公路养护工程质量检验评定标准》JTG 5220-2020相关要求</t>
  </si>
  <si>
    <t xml:space="preserve">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5.采购人将提前24通知的供货物的数量及地点，约定供应时间不得延误，延误时间超过12小时，采购人有权单方面解除合同并没收履约保证金。
6.支付情况：采购人将根据上级部门资金到位情况办理结算和支付费用。
</t>
  </si>
  <si>
    <t>包1控制价</t>
  </si>
  <si>
    <t>395万元</t>
  </si>
  <si>
    <t>交安及其他材料类</t>
  </si>
  <si>
    <t>玻珠</t>
  </si>
  <si>
    <t>满足《路面标线用玻璃珠》GB/T24722-2020及《公路养护工程质量检验评定标准》JTG 5220-2020相关要求</t>
  </si>
  <si>
    <t>包2控制价</t>
  </si>
  <si>
    <t>287万元</t>
  </si>
  <si>
    <t>路面材料及商品砼</t>
  </si>
  <si>
    <t>底油</t>
  </si>
  <si>
    <t>粘接性能良好，满足《公路养护工程质量检验评定标准》JTG 5220-2020相关要求</t>
  </si>
  <si>
    <t>突起型热熔涂料（白、黄等）</t>
  </si>
  <si>
    <t>满足《公路养护工程质量检验评定标准》JTG 5220-2020相关要求满</t>
  </si>
  <si>
    <t>三波护栏板（4320*506*85*4）</t>
  </si>
  <si>
    <t>镀锌层平均厚度不低于600g/㎡，其它指标符合GB/T31439.1-2015及《公路养护工程质量检验评定标准》JTG 5220-2020相关要求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</si>
  <si>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6.支付情况：采购人将根据上级部门资金到位情况办理结算和支付费用。
</t>
  </si>
  <si>
    <t xml:space="preserve"> </t>
  </si>
  <si>
    <t>二波护栏板（4320×310×85×4）</t>
  </si>
  <si>
    <t>波形护栏立柱（140*4.5*长度）</t>
  </si>
  <si>
    <t>二波小端头（R160*4.0）</t>
  </si>
  <si>
    <t>个</t>
  </si>
  <si>
    <t>镀锌层平均厚度不低于600g/㎡，其它指标符合GB/T31439.1-2015相关要求及《公路养护工程质量检验评定标准》JTG 5220-2020相关要求</t>
  </si>
  <si>
    <t>二波大端头（R750*4.0）</t>
  </si>
  <si>
    <t>三波大端头（R750*4.0）</t>
  </si>
  <si>
    <t>三波小端头（R160*4.0）</t>
  </si>
  <si>
    <t>三波防阻块（196*196*4.5）</t>
  </si>
  <si>
    <t>符合GB/T31439.1-2015及《公路养护工程质量检验评定标准》JTG 5220-2020相关要求</t>
  </si>
  <si>
    <t>柱帽（φ114*2）</t>
  </si>
  <si>
    <t>柱帽（φ148*2）</t>
  </si>
  <si>
    <t>螺栓（M16*35）</t>
  </si>
  <si>
    <t>螺栓（M16*42）</t>
  </si>
  <si>
    <t>螺栓（M16*45）</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</si>
  <si>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7.支付情况：采购人将根据上级部门资金到位情况办理结算和支付费用。
</t>
  </si>
  <si>
    <t>螺栓（M16*170）</t>
  </si>
  <si>
    <t>附着式轮廓标（附着于波形护栏）</t>
  </si>
  <si>
    <t>二波防阻块（196*196*4.5）</t>
  </si>
  <si>
    <t>二波托架（300*70*4.5）</t>
  </si>
  <si>
    <t>三波托架（300*270*35*6）</t>
  </si>
  <si>
    <t>道口立柱桩（含国标Ⅳ类反光膜）</t>
  </si>
  <si>
    <t>根</t>
  </si>
  <si>
    <t>立柱采用镀锌钢管，厚度4.0，膜采用国标Ⅳ类反光膜，《公路养护工程质量检验评定标准》JTG 5220-2020相关要求。</t>
  </si>
  <si>
    <t>单柱式标牌（△1100）</t>
  </si>
  <si>
    <t>套</t>
  </si>
  <si>
    <t>含钢管立柱φ89*4.5*3200
柱帽φ80*2*50、滑动槽钢：100*25*4、抱箍429*50*5、抱箍底衬275*50*5、滑块50*38*6、滑动螺栓M16*50、底座加劲勒80*150*20、底座法兰盘300*300*15、定位法兰盘300*300*15,面板3.0、国标Ⅳ类反光膜，质量符合《公路养护工程质量检验评定标准》JTG 5220-2020相关要求。</t>
  </si>
  <si>
    <t>单柱式标牌（φ1000）</t>
  </si>
  <si>
    <t>φ1000面板</t>
  </si>
  <si>
    <t>含铝板厚度3.0，国标Ⅳ类反光膜、滑动槽钢、抱箍、抱箍底衬、螺栓等质量符合《公路养护工程质量检验评定标准》JTG 5220-2020相关要求。</t>
  </si>
  <si>
    <t>△1100面板</t>
  </si>
  <si>
    <t>标牌面板</t>
  </si>
  <si>
    <t>㎡</t>
  </si>
  <si>
    <t>含铝板厚度3.0，国标Ⅳ类反光膜、滑动槽钢、抱箍、抱箍底衬、螺栓等质量符合《公路养护工程质量检验评定标准》JTG 5220-2020相关要求。。（以成品实际尺寸计算）</t>
  </si>
  <si>
    <t>二</t>
  </si>
  <si>
    <t>路面材料类</t>
  </si>
  <si>
    <t>AC-13改性沥青混凝土</t>
  </si>
  <si>
    <t>油石比不小于5.2%，其他相应指标满足《公路养护工程质量检验评定标准》JTG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</si>
  <si>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5.采购人将提前24小时通知的供货物的数量及地点，约定供应时间不得延误（因环保因素不得生产沥青及水稳制品的情况除外），若供货延误超过3小时，采购人有权单方面解除合同并没收履约保证金。
6.支付情况：采购人将根据上级部门资金到位情况办理结算和支付费用。</t>
  </si>
  <si>
    <t>AC-13改性沥青混凝土（玄武岩骨料）</t>
  </si>
  <si>
    <t>油石比不小于5.2%，其他相应指标满足《公路养护工程质量检验评定标准》JTG 5220-2020相关要求</t>
  </si>
  <si>
    <t>SMA-13(改性)沥青混凝土</t>
  </si>
  <si>
    <t>油石比不小于5.6%，木质纤维不低于0.3%，矿物纤维不低于0.4%，其他相应指标满足《公路养护工程质量检验评定标准》JTG 5220-2020相关要求</t>
  </si>
  <si>
    <t>AC-16普通沥青混凝土</t>
  </si>
  <si>
    <t>油石比不小于4.9%，其他相应指标满足《公路养护工程质量检验评定标准》JTG 5220-2020相关要求</t>
  </si>
  <si>
    <t>AC-20普通沥青混凝土</t>
  </si>
  <si>
    <t>油石比不小于4.8%，其他相应指标满足《公路养护工程质量检验评定标准》JTG 5220-2020相关要求</t>
  </si>
  <si>
    <t>水泥稳定碎石混合料</t>
  </si>
  <si>
    <t>满足《公路养护工程质量检验评定标准》JTG 5220-2020相关要求</t>
  </si>
  <si>
    <t>三</t>
  </si>
  <si>
    <t>商品砼类</t>
  </si>
  <si>
    <t>C20商砼</t>
  </si>
  <si>
    <t>m³</t>
  </si>
  <si>
    <t>质量符合《公路养护工程质量检验评定标准》JTG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</si>
  <si>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4.材料将根据实际需要分多次供应，每次货物供应数量、下料地点由采购人指定（单次供应可能出现仅1至2立方米材料的情况）；
5.采购人将提前24小时通知的供货物的数量及地点，约定供应时间不得延误，若供货延误超过3小时，采购人有权单方面解除合同并没收履约保证金。
6.支付情况：采购人将根据上级部门资金到位情况办理结算和支付费用。</t>
  </si>
  <si>
    <t>C25商砼</t>
  </si>
  <si>
    <t>C30商砼</t>
  </si>
  <si>
    <t>C35商砼</t>
  </si>
  <si>
    <t>M7.5砂浆</t>
  </si>
  <si>
    <t>M10砂浆</t>
  </si>
  <si>
    <t>四</t>
  </si>
  <si>
    <t>其他材料类</t>
  </si>
  <si>
    <t>锥形桶</t>
  </si>
  <si>
    <t>高度90CM，重型,质量符合国家安用品、劳保用品相应规范要求。</t>
  </si>
  <si>
    <t>临时标牌（版面1200*800）</t>
  </si>
  <si>
    <t>基础脚架牢固，版面铝板厚度2.0，国标Ⅳ类反光膜，质量符合国家安用品、劳保用品相应规范要求。</t>
  </si>
  <si>
    <t>临时标牌（版面φ1000）</t>
  </si>
  <si>
    <t>临时标牌面板</t>
  </si>
  <si>
    <t>含铝板厚度2.0，国标Ⅳ类反光膜，质量符合国家安用品、劳保用品相应规范要求。</t>
  </si>
  <si>
    <t>矩形爆闪灯（带基础脚架）</t>
  </si>
  <si>
    <t>太阳能型，基础脚架牢固，亮度符合要求，质量符合相关要求。</t>
  </si>
  <si>
    <t>矩形爆闪灯</t>
  </si>
  <si>
    <t>太阳能型，亮度符合要求，质量符合相关要求。</t>
  </si>
  <si>
    <t>圆形爆闪灯（带基础脚架）</t>
  </si>
  <si>
    <t>大黄闪，基础脚架牢固，太阳能型，亮度等，质量符合国家安用品、劳保用品相应规范要求。</t>
  </si>
  <si>
    <t>圆形爆闪灯</t>
  </si>
  <si>
    <t>大黄闪，太阳能型，亮度等，质量符合国家安用品、劳保用品相应规范要求。</t>
  </si>
  <si>
    <t>警示带（50米）</t>
  </si>
  <si>
    <t>卷</t>
  </si>
  <si>
    <t>质量符合国家安用品、劳保用品相应规范要求。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</si>
  <si>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8.支付情况：采购人将根据上级部门资金到位情况办理结算和支付费用。
</t>
  </si>
  <si>
    <t>锥筒连接杆</t>
  </si>
  <si>
    <t>反光膜</t>
  </si>
  <si>
    <t>片石</t>
  </si>
  <si>
    <t>质量符合《公路工程集料试验规程》JTG3432-2024相关要求。</t>
  </si>
  <si>
    <t>砂</t>
  </si>
  <si>
    <t>碎石</t>
  </si>
  <si>
    <t>砂砾石</t>
  </si>
  <si>
    <t>水泥</t>
  </si>
  <si>
    <t>质量符合《公路水泥及水泥混凝土试验规程》JTG3420-2020相关要求。</t>
  </si>
  <si>
    <t>成品路缘石</t>
  </si>
  <si>
    <t>以成品实际尺寸计算，质量符合《公路养护工程质量检验评定标准》JTG 5220-2020相关要求。</t>
  </si>
  <si>
    <t>贴缝带</t>
  </si>
  <si>
    <t>m</t>
  </si>
  <si>
    <t>60（宽）*3.0（厚），《公路养护工程质量检验评定标准》JTG 5220-2020相关要求。</t>
  </si>
  <si>
    <t>沥青灌缝胶</t>
  </si>
  <si>
    <t>袋</t>
  </si>
  <si>
    <t>12.5KG/袋，《公路养护工程质量检验评定标准》JTG 5220-2020相关要求。</t>
  </si>
  <si>
    <t>路面冷补料</t>
  </si>
  <si>
    <t>AC-10型，玄武岩骨料，《公路养护工程质量检验评定标准》JTG 5220-2020相关要求。</t>
  </si>
  <si>
    <t>TST弹塑体</t>
  </si>
  <si>
    <t>质量符合JT/T203-2014及相关规范要求。</t>
  </si>
  <si>
    <t>硅酮自流平桥梁伸缩缝灌封胶</t>
  </si>
  <si>
    <t>支</t>
  </si>
  <si>
    <t>1.固体含量≥85%；2.表干时间≤12h；3.实干时间≤48h；拉伸强度≥2MPa；断裂伸长率≥500%。（600ml/支）</t>
  </si>
  <si>
    <t>环氧树脂胶</t>
  </si>
  <si>
    <t>KG</t>
  </si>
  <si>
    <t>质量符合相关规范要求。</t>
  </si>
  <si>
    <t>BC抢修保(快速修补料）（不配骨料）</t>
  </si>
  <si>
    <t>1.凝结时间：初凝时间≥30min，终凝时间≤60min；
2.抗压强度：2h≥30MPa;
3.抗折强度：2h≥5MPa</t>
  </si>
  <si>
    <t>RT-2抢修保(快速修补料）（含骨料）</t>
  </si>
  <si>
    <t>机械服务</t>
  </si>
  <si>
    <t>序
号</t>
  </si>
  <si>
    <t>采购名称</t>
  </si>
  <si>
    <t>含税单价（元）</t>
  </si>
  <si>
    <t>小计
（元）</t>
  </si>
  <si>
    <t>基本特征描述和相关要求</t>
  </si>
  <si>
    <t>沥青砼单层摊铺（含粘层油）</t>
  </si>
  <si>
    <t>1.机械设备配备：摊铺机、双钢轮、胶轮，小型工器具及人工配备须满足摊铺需求。占道施工的临时设施由采购人提供，供应商须提供相应的安全设施摆放人员、交通导行人员、设施维护人员，且须按采购人要求进行；
2.粘层油用量应不小于0.4L/㎡；
3.单价：综合固定单价，不作调整。单价中包括税金、人工、燃油、安全、环保、管理、协调、利润、设备进出场及转场费等全部费用；
4.质量：如因摊铺和碾压质量不合格造成的返工费用以及对甲方造成的损失由乙方全额承担，且甲方有权终止合同，不予支付已完成工程实体价款；
5.该工程数量为一年度预估维修总数量，单次数量可能低于300㎡甚至更少，且修补点位分散，供应商应充分考虑机械转场以及机械工作量不饱和的因素。
6.采购人将提前24通知的供应商的单次施工数量及地点，约定供应时间不得延误，延误时间超过2小时，采购人有权单方面解除合同并没收履约保证金。
7.支付情况：采购人将根据上级部门资金到位情况办理结算和支付费用。</t>
  </si>
  <si>
    <t>铣刨（5-10cm）</t>
  </si>
  <si>
    <t>1.铣刨后的清扫机清扫及废料清运工作作业由供应商负责，边角破碎不到位，乙方须即时配备使用机具达到甲方要求；
2.单价：综合固定单价，不作调整。单价中包括人工、燃油、安全、环保、管理、协调、利润、设备进出场及转场费等其他费用；
3.该工程数量为一年度预估维修总数量，单次数量可能低于300㎡甚至更少，且修补点位分散，供应商应充分考虑机械转场以及机械工作量不饱和的因素。
4.采购人将提前24通知的供应商的单次施工数量及地点，约定供应时间不得延误，延误时间超过2小时，采购人有权单方面解除合同并没收履约保证金。
5.支付情况：采购人将根据上级部门资金到位情况办理结算和支付费用。</t>
  </si>
  <si>
    <t>水稳摊铺</t>
  </si>
  <si>
    <t>1.单价：综合固定单价，不作调整。单价中包括税金、人工、燃油、安全、环保、管理、协调、利润、设备进出场及转场费等其他费用。
2.该工程数量为一年度预估维修总数量且修补点位分散，供应商应充分考虑机械转场以及机械工作量不饱和的因素。
3.采购人将提前24通知的供应商的单次施工数量及地点，约定供应时间不得延误，延误时间超过2小时，采购人有权单方面解除合同并没收履约保证金。
4.支付情况：采购人将根据上级部门资金到位情况办理结算和支付费用。</t>
  </si>
  <si>
    <t>砂砾石铺筑</t>
  </si>
  <si>
    <t>特种长臂挖机</t>
  </si>
  <si>
    <t>台班</t>
  </si>
  <si>
    <t>28米</t>
  </si>
  <si>
    <t>1.预估数量为一年度预估的总数量，不能作为结算的依据。
2.采购人将提前24通知的供应商的使用机械的种类、数量及地点，约定供应时间不得延误，延误时间超过6小时，采购人有权单方面解除合同并没收履约保证金。
3.此金额含油费含税金,运输的弃土场费用、运距自行考虑。
4.支付情况：采购人将根据上级部门资金到位情况办理结算和支付费用。</t>
  </si>
  <si>
    <t>22米</t>
  </si>
  <si>
    <t>拖车</t>
  </si>
  <si>
    <t>6桥</t>
  </si>
  <si>
    <t>小拖车</t>
  </si>
  <si>
    <t>挖掘机</t>
  </si>
  <si>
    <t>60履带型</t>
  </si>
  <si>
    <t>≥240型</t>
  </si>
  <si>
    <t>≥350型</t>
  </si>
  <si>
    <t>装载机</t>
  </si>
  <si>
    <t>30型</t>
  </si>
  <si>
    <t>50型</t>
  </si>
  <si>
    <t>机动三轮车</t>
  </si>
  <si>
    <t>拖拉机</t>
  </si>
  <si>
    <t>护栏打桩机</t>
  </si>
  <si>
    <t>护栏钻孔机</t>
  </si>
  <si>
    <t>含空压机等辅助设备</t>
  </si>
  <si>
    <t>运输车</t>
  </si>
  <si>
    <t>趟</t>
  </si>
  <si>
    <t>农用车</t>
  </si>
  <si>
    <t>桥检车</t>
  </si>
  <si>
    <t>桁架式，臂长16-22米</t>
  </si>
  <si>
    <t>悬臂式</t>
  </si>
  <si>
    <t>标线施工劳务</t>
  </si>
  <si>
    <t>单项报价（元）</t>
  </si>
  <si>
    <t>小计</t>
  </si>
  <si>
    <t>普通热熔标线施划</t>
  </si>
  <si>
    <t>1.临时设施：占道施工所需用的锥筒、标牌等由供应商提供，且须相关规范及采购人、交警等管理部门要求配置；
2.现场人员：现场须按相关规范及采购人、交警等管理部门的要求配置安全管理人员、交通导行人员、设施维护人员等；
3.安全责任：供应商应为相关人员购买保险，其作业人员、管理人员、机械操作人员等所有人员的安全责任由供应商负责。
4.单价：综合固定单价，不作调整。单价中包括人工、安全、环保、管理、协调、利润、标线施划所需用的机械费、运输费、转场费等全部费用；
5.质量：标线施划的厚度、逆反系数等应符合相关规范要求，若在采购人及上级部门抽查中质量不达标而影响上级部门拨付款项的，采购人有权拒绝支付当次施划标线的工程费用并按《四川省公路养护预算定额》相应子目对应的材料耗量及采购合同价扣除相应的劳务费用；
6.进度：供应商在接到采购人通知后必须在指定时间到采购人指定地点进行标线施划作业，未达到要求的，采购人将视情况给予1000-5000元/次的罚款，罚款在每一次结算中予以扣除
7.施工地点：绵梓路、绵三路、永安路、绵江路。
8.支付情况：采购人将根据上级部门资金到位情况办理结算和支付费用。
9.税金:综合单价为含税价.</t>
  </si>
  <si>
    <t>振动热熔标线施划</t>
  </si>
  <si>
    <t>70-82</t>
  </si>
  <si>
    <r>
      <rPr>
        <b/>
        <sz val="14"/>
        <color theme="1"/>
        <rFont val="宋体"/>
        <charset val="134"/>
      </rPr>
      <t>涪江绵阳城区红岩至开元橡胶坝生态岸线整治工程绿化品控（包</t>
    </r>
    <r>
      <rPr>
        <b/>
        <sz val="14"/>
        <color theme="1"/>
        <rFont val="Times New Roman"/>
        <charset val="134"/>
      </rPr>
      <t>1</t>
    </r>
    <r>
      <rPr>
        <b/>
        <sz val="14"/>
        <color theme="1"/>
        <rFont val="宋体"/>
        <charset val="134"/>
      </rPr>
      <t>）报价表</t>
    </r>
  </si>
  <si>
    <r>
      <rPr>
        <sz val="10"/>
        <color theme="1"/>
        <rFont val="仿宋_GB2312"/>
        <charset val="134"/>
      </rPr>
      <t>序号</t>
    </r>
  </si>
  <si>
    <t>工程名称</t>
  </si>
  <si>
    <t>建设内容</t>
  </si>
  <si>
    <t>绿化部分预算控制价（元）</t>
  </si>
  <si>
    <t>报价金额（元）</t>
  </si>
  <si>
    <t>服务保障措施</t>
  </si>
  <si>
    <r>
      <rPr>
        <sz val="10"/>
        <color theme="1"/>
        <rFont val="仿宋_GB2312"/>
        <charset val="134"/>
      </rPr>
      <t>备注</t>
    </r>
  </si>
  <si>
    <t>涪江绵阳城区红岩至开元橡胶坝生态岸线整治工程</t>
  </si>
  <si>
    <r>
      <rPr>
        <sz val="10"/>
        <color theme="1"/>
        <rFont val="宋体"/>
        <charset val="134"/>
      </rPr>
      <t>红岩电站桥至开元橡胶坝河道长约</t>
    </r>
    <r>
      <rPr>
        <sz val="10"/>
        <color theme="1"/>
        <rFont val="Times New Roman"/>
        <charset val="134"/>
      </rPr>
      <t>6.1</t>
    </r>
    <r>
      <rPr>
        <sz val="10"/>
        <color theme="1"/>
        <rFont val="宋体"/>
        <charset val="134"/>
      </rPr>
      <t>公里，对该段河道岸线进行整治，对河道滩地进行生态恢复，对河堤迎水面进行生态改造。</t>
    </r>
  </si>
  <si>
    <r>
      <rPr>
        <sz val="10"/>
        <color theme="1"/>
        <rFont val="仿宋_GB2312"/>
        <charset val="134"/>
      </rPr>
      <t>注：</t>
    </r>
    <r>
      <rPr>
        <sz val="10"/>
        <color theme="1"/>
        <rFont val="Times New Roman"/>
        <charset val="134"/>
      </rPr>
      <t>1.</t>
    </r>
    <r>
      <rPr>
        <sz val="10"/>
        <color theme="1"/>
        <rFont val="仿宋_GB2312"/>
        <charset val="134"/>
      </rPr>
      <t>本报价为含税包干总价，采购方不再支付额外费用。
    2.因工程量或投资发出变化均不调整。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</si>
</sst>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Times New Roman"/>
      <charset val="134"/>
    </font>
    <font>
      <sz val="11"/>
      <color theme="1"/>
      <name val="Times New Roman"/>
      <charset val="134"/>
    </font>
    <font>
      <b/>
      <sz val="14"/>
      <color theme="1"/>
      <name val="宋体"/>
      <charset val="134"/>
    </font>
    <font>
      <b/>
      <sz val="14"/>
      <color theme="1"/>
      <name val="Times New Roman"/>
      <charset val="134"/>
    </font>
    <font>
      <sz val="10"/>
      <color theme="1"/>
      <name val="仿宋_GB2312"/>
      <charset val="134"/>
    </font>
    <font>
      <sz val="10"/>
      <color theme="1"/>
      <name val="宋体"/>
      <charset val="134"/>
    </font>
    <font>
      <sz val="9"/>
      <color theme="1"/>
      <name val="Times New Roman"/>
      <charset val="134"/>
    </font>
    <font>
      <sz val="10"/>
      <color theme="1"/>
      <name val="宋体"/>
      <charset val="134"/>
      <scheme val="minor"/>
    </font>
    <font>
      <sz val="20"/>
      <color theme="1"/>
      <name val="宋体"/>
      <charset val="134"/>
      <scheme val="minor"/>
    </font>
    <font>
      <b/>
      <sz val="18"/>
      <color theme="1"/>
      <name val="宋体"/>
      <charset val="134"/>
      <scheme val="minor"/>
    </font>
    <font>
      <sz val="9"/>
      <color theme="1"/>
      <name val="宋体"/>
      <charset val="134"/>
      <scheme val="minor"/>
    </font>
    <font>
      <sz val="10"/>
      <color rgb="FFFF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Border="1" applyAlignment="1">
      <alignment horizontal="left" vertical="center" wrapText="1"/>
    </xf>
    <xf numFmtId="0" fontId="1"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left" vertical="center" indent="2"/>
    </xf>
    <xf numFmtId="0" fontId="2" fillId="0" borderId="0" xfId="0" applyFont="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2" xfId="0" applyFont="1" applyBorder="1" applyAlignment="1">
      <alignment horizontal="left" vertical="top" wrapText="1"/>
    </xf>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Border="1" applyAlignment="1">
      <alignment horizontal="center" vertical="center" wrapText="1"/>
    </xf>
    <xf numFmtId="0" fontId="0" fillId="0" borderId="0" xfId="0" applyAlignment="1">
      <alignment vertical="center" wrapText="1"/>
    </xf>
    <xf numFmtId="0" fontId="9" fillId="0" borderId="1"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0" xfId="0" applyBorder="1" applyAlignment="1">
      <alignment horizontal="center" vertical="center"/>
    </xf>
    <xf numFmtId="0" fontId="8" fillId="2" borderId="0" xfId="0" applyFont="1" applyFill="1">
      <alignment vertical="center"/>
    </xf>
    <xf numFmtId="0" fontId="10" fillId="0" borderId="1" xfId="0" applyFont="1" applyBorder="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left" vertical="top" wrapText="1"/>
    </xf>
    <xf numFmtId="0" fontId="12" fillId="0" borderId="0" xfId="0" applyFont="1" applyAlignment="1">
      <alignment horizontal="center" vertical="center" wrapText="1"/>
    </xf>
    <xf numFmtId="0" fontId="13" fillId="0" borderId="0" xfId="0" applyFont="1" applyBorder="1" applyAlignment="1">
      <alignment horizontal="center" vertical="center" wrapText="1"/>
    </xf>
    <xf numFmtId="0" fontId="11" fillId="0" borderId="5" xfId="0" applyFont="1" applyBorder="1" applyAlignment="1">
      <alignment horizontal="left" vertical="top" wrapText="1"/>
    </xf>
    <xf numFmtId="0" fontId="11" fillId="0" borderId="4" xfId="0" applyFont="1" applyBorder="1" applyAlignment="1">
      <alignment horizontal="left" vertical="top" wrapText="1"/>
    </xf>
    <xf numFmtId="0" fontId="13" fillId="0" borderId="2" xfId="0" applyFont="1" applyBorder="1" applyAlignment="1">
      <alignment horizontal="center" vertical="center" wrapText="1"/>
    </xf>
    <xf numFmtId="0" fontId="8" fillId="0" borderId="2" xfId="0" applyFont="1" applyBorder="1">
      <alignment vertical="center"/>
    </xf>
    <xf numFmtId="0" fontId="8" fillId="0" borderId="3" xfId="0" applyFont="1" applyBorder="1" applyAlignment="1">
      <alignment horizontal="center" vertical="top" wrapText="1"/>
    </xf>
    <xf numFmtId="0" fontId="8" fillId="0" borderId="5"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Border="1" applyAlignment="1">
      <alignment horizontal="center" vertical="center" wrapText="1"/>
    </xf>
    <xf numFmtId="0" fontId="8" fillId="0" borderId="5" xfId="0" applyFont="1" applyBorder="1" applyAlignment="1">
      <alignment horizontal="left" vertical="top" wrapText="1"/>
    </xf>
    <xf numFmtId="0" fontId="8"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80"/>
  <sheetViews>
    <sheetView view="pageBreakPreview" zoomScaleNormal="85" workbookViewId="0">
      <selection activeCell="M9" sqref="M9"/>
    </sheetView>
  </sheetViews>
  <sheetFormatPr defaultColWidth="9" defaultRowHeight="14.4"/>
  <cols>
    <col min="1" max="1" width="5.37962962962963" style="21" customWidth="1"/>
    <col min="2" max="2" width="14.1296296296296" style="27" customWidth="1"/>
    <col min="3" max="3" width="5.37962962962963" style="27" customWidth="1"/>
    <col min="4" max="4" width="30.75" style="27" customWidth="1"/>
    <col min="5" max="5" width="10" style="27" customWidth="1"/>
    <col min="6" max="6" width="23" style="27" customWidth="1"/>
    <col min="7" max="7" width="9" style="27"/>
    <col min="8" max="8" width="11" style="27" hidden="1" customWidth="1"/>
    <col min="9" max="9" width="9.75" style="27" hidden="1" customWidth="1"/>
    <col min="10" max="10" width="9" style="27"/>
    <col min="11" max="11" width="11.8796296296296" style="27" customWidth="1"/>
    <col min="12" max="13" width="9" style="27"/>
    <col min="15" max="15" width="15" customWidth="1"/>
  </cols>
  <sheetData>
    <row r="1" ht="55.5" customHeight="1" spans="1:15">
      <c r="A1" s="46" t="s">
        <v>0</v>
      </c>
      <c r="B1" s="46"/>
      <c r="C1" s="46"/>
      <c r="D1" s="46"/>
      <c r="E1" s="46"/>
      <c r="F1" s="46"/>
    </row>
    <row r="2" s="19" customFormat="1" ht="30" customHeight="1" spans="1:15">
      <c r="A2" s="35" t="s">
        <v>1</v>
      </c>
      <c r="B2" s="22" t="s">
        <v>2</v>
      </c>
      <c r="C2" s="22" t="s">
        <v>3</v>
      </c>
      <c r="D2" s="22" t="s">
        <v>4</v>
      </c>
      <c r="E2" s="22" t="s">
        <v>5</v>
      </c>
      <c r="F2" s="22" t="s">
        <v>6</v>
      </c>
      <c r="G2" s="33"/>
      <c r="H2" s="33"/>
      <c r="I2" s="33"/>
      <c r="J2" s="33"/>
      <c r="K2" s="33"/>
      <c r="L2" s="33"/>
      <c r="M2" s="33"/>
    </row>
    <row r="3" s="19" customFormat="1" ht="30" customHeight="1" spans="1:15">
      <c r="A3" s="35" t="s">
        <v>7</v>
      </c>
      <c r="B3" s="22" t="s">
        <v>8</v>
      </c>
      <c r="C3" s="22"/>
      <c r="D3" s="22"/>
      <c r="E3" s="22"/>
      <c r="F3" s="47"/>
      <c r="G3" s="33"/>
      <c r="H3" s="33"/>
      <c r="I3" s="33"/>
      <c r="J3" s="33" t="s">
        <v>9</v>
      </c>
      <c r="K3" s="33"/>
      <c r="L3" s="33"/>
    </row>
    <row r="4" s="19" customFormat="1" ht="60" customHeight="1" spans="1:15">
      <c r="A4" s="35">
        <v>1</v>
      </c>
      <c r="B4" s="22" t="s">
        <v>10</v>
      </c>
      <c r="C4" s="22" t="s">
        <v>11</v>
      </c>
      <c r="D4" s="22" t="s">
        <v>12</v>
      </c>
      <c r="E4" s="22">
        <v>300</v>
      </c>
      <c r="F4" s="48" t="s">
        <v>13</v>
      </c>
      <c r="G4" s="33"/>
      <c r="H4" s="33">
        <v>3200</v>
      </c>
      <c r="I4" s="49">
        <f>H4*E4</f>
        <v>960000</v>
      </c>
      <c r="J4" s="50">
        <v>3400</v>
      </c>
      <c r="K4" s="33">
        <f>J4*E4</f>
        <v>1020000</v>
      </c>
      <c r="L4" s="33" t="s">
        <v>14</v>
      </c>
      <c r="M4" s="33">
        <f>SUM(K4:K31,K47:K71)</f>
        <v>3945200</v>
      </c>
      <c r="N4" s="26" t="s">
        <v>15</v>
      </c>
      <c r="O4" s="19" t="s">
        <v>16</v>
      </c>
    </row>
    <row r="5" s="19" customFormat="1" ht="60" customHeight="1" spans="1:15">
      <c r="A5" s="35">
        <v>2</v>
      </c>
      <c r="B5" s="22" t="s">
        <v>17</v>
      </c>
      <c r="C5" s="22" t="s">
        <v>11</v>
      </c>
      <c r="D5" s="22" t="s">
        <v>18</v>
      </c>
      <c r="E5" s="36">
        <v>30</v>
      </c>
      <c r="F5" s="51"/>
      <c r="G5" s="33"/>
      <c r="H5" s="33">
        <v>3500</v>
      </c>
      <c r="I5" s="49">
        <f t="shared" ref="I5:I7" si="0">H5*E5</f>
        <v>105000</v>
      </c>
      <c r="J5" s="50">
        <v>3800</v>
      </c>
      <c r="K5" s="33">
        <f t="shared" ref="K5:K68" si="1">J5*E5</f>
        <v>114000</v>
      </c>
      <c r="L5" s="33" t="s">
        <v>19</v>
      </c>
      <c r="M5" s="33">
        <f>SUM(K40:K45,K33:K38)</f>
        <v>2865300</v>
      </c>
      <c r="N5" s="26" t="s">
        <v>20</v>
      </c>
      <c r="O5" s="19" t="s">
        <v>21</v>
      </c>
    </row>
    <row r="6" s="19" customFormat="1" ht="60" customHeight="1" spans="1:15">
      <c r="A6" s="35">
        <v>3</v>
      </c>
      <c r="B6" s="22" t="s">
        <v>22</v>
      </c>
      <c r="C6" s="22" t="s">
        <v>11</v>
      </c>
      <c r="D6" s="22" t="s">
        <v>23</v>
      </c>
      <c r="E6" s="36">
        <v>15</v>
      </c>
      <c r="F6" s="51"/>
      <c r="G6" s="33"/>
      <c r="H6" s="33">
        <v>10000</v>
      </c>
      <c r="I6" s="49">
        <f t="shared" si="0"/>
        <v>150000</v>
      </c>
      <c r="J6" s="50">
        <v>11000</v>
      </c>
      <c r="K6" s="33">
        <f t="shared" si="1"/>
        <v>165000</v>
      </c>
      <c r="L6" s="33"/>
      <c r="M6" s="33"/>
    </row>
    <row r="7" s="19" customFormat="1" ht="60" customHeight="1" spans="1:15">
      <c r="A7" s="35">
        <v>4</v>
      </c>
      <c r="B7" s="22" t="s">
        <v>24</v>
      </c>
      <c r="C7" s="22" t="s">
        <v>11</v>
      </c>
      <c r="D7" s="22" t="s">
        <v>25</v>
      </c>
      <c r="E7" s="22">
        <v>60</v>
      </c>
      <c r="F7" s="52"/>
      <c r="G7" s="33"/>
      <c r="H7" s="33">
        <v>3500</v>
      </c>
      <c r="I7" s="49">
        <f t="shared" si="0"/>
        <v>210000</v>
      </c>
      <c r="J7" s="50">
        <v>3850</v>
      </c>
      <c r="K7" s="33">
        <f t="shared" si="1"/>
        <v>231000</v>
      </c>
      <c r="L7" s="33"/>
      <c r="M7" s="33"/>
    </row>
    <row r="8" s="19" customFormat="1" ht="60" customHeight="1" spans="1:15">
      <c r="A8" s="35">
        <v>5</v>
      </c>
      <c r="B8" s="53" t="s">
        <v>26</v>
      </c>
      <c r="C8" s="22" t="s">
        <v>11</v>
      </c>
      <c r="D8" s="53" t="s">
        <v>27</v>
      </c>
      <c r="E8" s="22">
        <v>20</v>
      </c>
      <c r="F8" s="25" t="s">
        <v>28</v>
      </c>
      <c r="G8" s="33"/>
      <c r="H8" s="33">
        <v>6800</v>
      </c>
      <c r="I8" s="49">
        <f t="shared" ref="I8:I31" si="2">H8*E8</f>
        <v>136000</v>
      </c>
      <c r="J8" s="50">
        <v>7200</v>
      </c>
      <c r="K8" s="33">
        <f t="shared" si="1"/>
        <v>144000</v>
      </c>
      <c r="L8" s="33"/>
      <c r="M8" s="33"/>
      <c r="N8" s="19" t="s">
        <v>29</v>
      </c>
    </row>
    <row r="9" s="19" customFormat="1" ht="60" customHeight="1" spans="1:15">
      <c r="A9" s="35">
        <v>6</v>
      </c>
      <c r="B9" s="53" t="s">
        <v>30</v>
      </c>
      <c r="C9" s="22" t="s">
        <v>11</v>
      </c>
      <c r="D9" s="53" t="s">
        <v>27</v>
      </c>
      <c r="E9" s="22">
        <v>10</v>
      </c>
      <c r="F9" s="25"/>
      <c r="G9" s="33"/>
      <c r="H9" s="33">
        <v>6800</v>
      </c>
      <c r="I9" s="49">
        <f t="shared" si="2"/>
        <v>68000</v>
      </c>
      <c r="J9" s="50">
        <v>7200</v>
      </c>
      <c r="K9" s="33">
        <f t="shared" si="1"/>
        <v>72000</v>
      </c>
      <c r="L9" s="33"/>
      <c r="M9" s="33"/>
    </row>
    <row r="10" s="19" customFormat="1" ht="60" customHeight="1" spans="1:15">
      <c r="A10" s="35">
        <v>7</v>
      </c>
      <c r="B10" s="53" t="s">
        <v>31</v>
      </c>
      <c r="C10" s="22" t="s">
        <v>11</v>
      </c>
      <c r="D10" s="53" t="s">
        <v>27</v>
      </c>
      <c r="E10" s="36">
        <v>15</v>
      </c>
      <c r="F10" s="25"/>
      <c r="G10" s="33"/>
      <c r="H10" s="33">
        <v>6800</v>
      </c>
      <c r="I10" s="49">
        <f t="shared" si="2"/>
        <v>102000</v>
      </c>
      <c r="J10" s="50">
        <v>7200</v>
      </c>
      <c r="K10" s="33">
        <f t="shared" si="1"/>
        <v>108000</v>
      </c>
      <c r="L10" s="33"/>
      <c r="M10" s="33"/>
    </row>
    <row r="11" s="19" customFormat="1" ht="36" customHeight="1" spans="1:15">
      <c r="A11" s="35">
        <v>8</v>
      </c>
      <c r="B11" s="53" t="s">
        <v>32</v>
      </c>
      <c r="C11" s="22" t="s">
        <v>33</v>
      </c>
      <c r="D11" s="53" t="s">
        <v>34</v>
      </c>
      <c r="E11" s="36">
        <v>200</v>
      </c>
      <c r="F11" s="25"/>
      <c r="G11" s="33"/>
      <c r="H11" s="33">
        <v>125</v>
      </c>
      <c r="I11" s="49">
        <f t="shared" si="2"/>
        <v>25000</v>
      </c>
      <c r="J11" s="50">
        <v>140</v>
      </c>
      <c r="K11" s="33">
        <f t="shared" si="1"/>
        <v>28000</v>
      </c>
      <c r="L11" s="33"/>
      <c r="M11" s="33"/>
    </row>
    <row r="12" s="19" customFormat="1" ht="36" customHeight="1" spans="1:15">
      <c r="A12" s="35">
        <v>9</v>
      </c>
      <c r="B12" s="22" t="s">
        <v>35</v>
      </c>
      <c r="C12" s="22" t="s">
        <v>33</v>
      </c>
      <c r="D12" s="53"/>
      <c r="E12" s="22">
        <v>100</v>
      </c>
      <c r="F12" s="25"/>
      <c r="G12" s="33"/>
      <c r="H12" s="33">
        <v>400</v>
      </c>
      <c r="I12" s="49">
        <f t="shared" si="2"/>
        <v>40000</v>
      </c>
      <c r="J12" s="50">
        <v>440</v>
      </c>
      <c r="K12" s="33">
        <f t="shared" si="1"/>
        <v>44000</v>
      </c>
      <c r="L12" s="33"/>
      <c r="M12" s="33"/>
    </row>
    <row r="13" s="19" customFormat="1" ht="36" customHeight="1" spans="1:15">
      <c r="A13" s="35">
        <v>10</v>
      </c>
      <c r="B13" s="22" t="s">
        <v>36</v>
      </c>
      <c r="C13" s="22" t="s">
        <v>33</v>
      </c>
      <c r="D13" s="53"/>
      <c r="E13" s="22">
        <v>50</v>
      </c>
      <c r="F13" s="25"/>
      <c r="G13" s="33"/>
      <c r="H13" s="33">
        <v>620</v>
      </c>
      <c r="I13" s="49">
        <f t="shared" si="2"/>
        <v>31000</v>
      </c>
      <c r="J13" s="50">
        <v>680</v>
      </c>
      <c r="K13" s="33">
        <f t="shared" si="1"/>
        <v>34000</v>
      </c>
      <c r="L13" s="33"/>
      <c r="M13" s="33"/>
    </row>
    <row r="14" s="19" customFormat="1" ht="36" customHeight="1" spans="1:15">
      <c r="A14" s="35">
        <v>11</v>
      </c>
      <c r="B14" s="22" t="s">
        <v>37</v>
      </c>
      <c r="C14" s="22" t="s">
        <v>33</v>
      </c>
      <c r="D14" s="53"/>
      <c r="E14" s="22">
        <v>200</v>
      </c>
      <c r="F14" s="25"/>
      <c r="G14" s="33"/>
      <c r="H14" s="33">
        <v>190</v>
      </c>
      <c r="I14" s="49">
        <f t="shared" si="2"/>
        <v>38000</v>
      </c>
      <c r="J14" s="50">
        <v>210</v>
      </c>
      <c r="K14" s="33">
        <f t="shared" si="1"/>
        <v>42000</v>
      </c>
      <c r="L14" s="33"/>
      <c r="M14" s="33"/>
    </row>
    <row r="15" s="19" customFormat="1" ht="36" customHeight="1" spans="1:15">
      <c r="A15" s="35">
        <v>12</v>
      </c>
      <c r="B15" s="22" t="s">
        <v>38</v>
      </c>
      <c r="C15" s="22" t="s">
        <v>33</v>
      </c>
      <c r="D15" s="22" t="s">
        <v>39</v>
      </c>
      <c r="E15" s="22">
        <v>400</v>
      </c>
      <c r="F15" s="25"/>
      <c r="G15" s="33"/>
      <c r="H15" s="33">
        <v>68</v>
      </c>
      <c r="I15" s="49">
        <f t="shared" si="2"/>
        <v>27200</v>
      </c>
      <c r="J15" s="50">
        <v>75</v>
      </c>
      <c r="K15" s="33">
        <f t="shared" si="1"/>
        <v>30000</v>
      </c>
      <c r="L15" s="33"/>
    </row>
    <row r="16" s="19" customFormat="1" ht="36" customHeight="1" spans="1:15">
      <c r="A16" s="35">
        <v>13</v>
      </c>
      <c r="B16" s="22" t="s">
        <v>40</v>
      </c>
      <c r="C16" s="22" t="s">
        <v>33</v>
      </c>
      <c r="D16" s="54"/>
      <c r="E16" s="22">
        <v>400</v>
      </c>
      <c r="F16" s="25"/>
      <c r="G16" s="33"/>
      <c r="H16" s="33">
        <v>6</v>
      </c>
      <c r="I16" s="49">
        <f t="shared" si="2"/>
        <v>2400</v>
      </c>
      <c r="J16" s="50">
        <v>7</v>
      </c>
      <c r="K16" s="33">
        <f t="shared" si="1"/>
        <v>2800</v>
      </c>
      <c r="L16" s="33"/>
      <c r="M16" s="33"/>
    </row>
    <row r="17" s="19" customFormat="1" ht="36" customHeight="1" spans="1:13">
      <c r="A17" s="35">
        <v>14</v>
      </c>
      <c r="B17" s="22" t="s">
        <v>41</v>
      </c>
      <c r="C17" s="22" t="s">
        <v>33</v>
      </c>
      <c r="D17" s="54"/>
      <c r="E17" s="22">
        <v>400</v>
      </c>
      <c r="F17" s="25"/>
      <c r="G17" s="33"/>
      <c r="H17" s="33">
        <v>7</v>
      </c>
      <c r="I17" s="49">
        <f t="shared" si="2"/>
        <v>2800</v>
      </c>
      <c r="J17" s="50">
        <v>8</v>
      </c>
      <c r="K17" s="33">
        <f t="shared" si="1"/>
        <v>3200</v>
      </c>
      <c r="L17" s="33"/>
      <c r="M17" s="33"/>
    </row>
    <row r="18" s="19" customFormat="1" ht="36" customHeight="1" spans="1:13">
      <c r="A18" s="35">
        <v>15</v>
      </c>
      <c r="B18" s="22" t="s">
        <v>42</v>
      </c>
      <c r="C18" s="22" t="s">
        <v>33</v>
      </c>
      <c r="D18" s="54"/>
      <c r="E18" s="22">
        <v>200</v>
      </c>
      <c r="F18" s="25"/>
      <c r="G18" s="33"/>
      <c r="H18" s="33">
        <v>2</v>
      </c>
      <c r="I18" s="49">
        <f t="shared" si="2"/>
        <v>400</v>
      </c>
      <c r="J18" s="50">
        <v>2.5</v>
      </c>
      <c r="K18" s="33">
        <f t="shared" si="1"/>
        <v>500</v>
      </c>
      <c r="L18" s="33"/>
      <c r="M18" s="33"/>
    </row>
    <row r="19" s="19" customFormat="1" ht="36" customHeight="1" spans="1:13">
      <c r="A19" s="35">
        <v>16</v>
      </c>
      <c r="B19" s="22" t="s">
        <v>43</v>
      </c>
      <c r="C19" s="22" t="s">
        <v>33</v>
      </c>
      <c r="D19" s="54"/>
      <c r="E19" s="22">
        <v>500</v>
      </c>
      <c r="F19" s="25"/>
      <c r="G19" s="33"/>
      <c r="H19" s="33">
        <v>2</v>
      </c>
      <c r="I19" s="49">
        <f t="shared" si="2"/>
        <v>1000</v>
      </c>
      <c r="J19" s="50">
        <v>2.5</v>
      </c>
      <c r="K19" s="33">
        <f t="shared" si="1"/>
        <v>1250</v>
      </c>
      <c r="L19" s="33"/>
      <c r="M19" s="33"/>
    </row>
    <row r="20" s="19" customFormat="1" ht="36" customHeight="1" spans="1:13">
      <c r="A20" s="35">
        <v>17</v>
      </c>
      <c r="B20" s="22" t="s">
        <v>44</v>
      </c>
      <c r="C20" s="22" t="s">
        <v>33</v>
      </c>
      <c r="D20" s="54"/>
      <c r="E20" s="22">
        <v>200</v>
      </c>
      <c r="F20" s="55" t="s">
        <v>45</v>
      </c>
      <c r="G20" s="33"/>
      <c r="H20" s="33">
        <v>2.1</v>
      </c>
      <c r="I20" s="49">
        <f t="shared" si="2"/>
        <v>420</v>
      </c>
      <c r="J20" s="50">
        <v>2.5</v>
      </c>
      <c r="K20" s="33">
        <f t="shared" si="1"/>
        <v>500</v>
      </c>
      <c r="L20" s="33"/>
      <c r="M20" s="33"/>
    </row>
    <row r="21" s="19" customFormat="1" ht="36" customHeight="1" spans="1:13">
      <c r="A21" s="35">
        <v>18</v>
      </c>
      <c r="B21" s="22" t="s">
        <v>46</v>
      </c>
      <c r="C21" s="22" t="s">
        <v>33</v>
      </c>
      <c r="D21" s="54"/>
      <c r="E21" s="22">
        <v>100</v>
      </c>
      <c r="F21" s="56"/>
      <c r="G21" s="33"/>
      <c r="H21" s="33">
        <v>3.2</v>
      </c>
      <c r="I21" s="49">
        <f t="shared" si="2"/>
        <v>320</v>
      </c>
      <c r="J21" s="50">
        <v>4</v>
      </c>
      <c r="K21" s="33">
        <f t="shared" si="1"/>
        <v>400</v>
      </c>
      <c r="L21" s="33"/>
      <c r="M21" s="33"/>
    </row>
    <row r="22" s="19" customFormat="1" ht="36" customHeight="1" spans="1:13">
      <c r="A22" s="35">
        <v>19</v>
      </c>
      <c r="B22" s="22" t="s">
        <v>47</v>
      </c>
      <c r="C22" s="22" t="s">
        <v>33</v>
      </c>
      <c r="D22" s="54"/>
      <c r="E22" s="22">
        <v>1000</v>
      </c>
      <c r="F22" s="56"/>
      <c r="G22" s="33"/>
      <c r="H22" s="33">
        <v>6</v>
      </c>
      <c r="I22" s="49">
        <f t="shared" si="2"/>
        <v>6000</v>
      </c>
      <c r="J22" s="50">
        <v>7</v>
      </c>
      <c r="K22" s="33">
        <f t="shared" si="1"/>
        <v>7000</v>
      </c>
      <c r="L22" s="33"/>
      <c r="M22" s="33"/>
    </row>
    <row r="23" s="19" customFormat="1" ht="36" customHeight="1" spans="1:13">
      <c r="A23" s="35">
        <v>20</v>
      </c>
      <c r="B23" s="22" t="s">
        <v>48</v>
      </c>
      <c r="C23" s="22" t="s">
        <v>33</v>
      </c>
      <c r="D23" s="54"/>
      <c r="E23" s="22">
        <v>500</v>
      </c>
      <c r="F23" s="56"/>
      <c r="G23" s="33"/>
      <c r="H23" s="33">
        <v>36</v>
      </c>
      <c r="I23" s="49">
        <f t="shared" si="2"/>
        <v>18000</v>
      </c>
      <c r="J23" s="50">
        <v>40</v>
      </c>
      <c r="K23" s="33">
        <f t="shared" si="1"/>
        <v>20000</v>
      </c>
      <c r="L23" s="33"/>
      <c r="M23" s="33"/>
    </row>
    <row r="24" s="19" customFormat="1" ht="36" customHeight="1" spans="1:13">
      <c r="A24" s="35">
        <v>21</v>
      </c>
      <c r="B24" s="22" t="s">
        <v>49</v>
      </c>
      <c r="C24" s="22" t="s">
        <v>33</v>
      </c>
      <c r="D24" s="54"/>
      <c r="E24" s="22">
        <v>50</v>
      </c>
      <c r="F24" s="56"/>
      <c r="G24" s="33"/>
      <c r="H24" s="33">
        <v>15</v>
      </c>
      <c r="I24" s="49">
        <f t="shared" si="2"/>
        <v>750</v>
      </c>
      <c r="J24" s="50">
        <v>17</v>
      </c>
      <c r="K24" s="33">
        <f t="shared" si="1"/>
        <v>850</v>
      </c>
      <c r="L24" s="33"/>
      <c r="M24" s="33"/>
    </row>
    <row r="25" s="19" customFormat="1" ht="36" customHeight="1" spans="1:13">
      <c r="A25" s="35">
        <v>22</v>
      </c>
      <c r="B25" s="22" t="s">
        <v>50</v>
      </c>
      <c r="C25" s="22" t="s">
        <v>33</v>
      </c>
      <c r="D25" s="54"/>
      <c r="E25" s="22">
        <v>50</v>
      </c>
      <c r="F25" s="57"/>
      <c r="G25" s="33"/>
      <c r="H25" s="33">
        <v>40</v>
      </c>
      <c r="I25" s="49">
        <f t="shared" si="2"/>
        <v>2000</v>
      </c>
      <c r="J25" s="50">
        <v>45</v>
      </c>
      <c r="K25" s="33">
        <f t="shared" si="1"/>
        <v>2250</v>
      </c>
      <c r="L25" s="33"/>
      <c r="M25" s="33"/>
    </row>
    <row r="26" s="19" customFormat="1" ht="36" customHeight="1" spans="1:13">
      <c r="A26" s="35">
        <v>23</v>
      </c>
      <c r="B26" s="22" t="s">
        <v>51</v>
      </c>
      <c r="C26" s="22" t="s">
        <v>52</v>
      </c>
      <c r="D26" s="22" t="s">
        <v>53</v>
      </c>
      <c r="E26" s="22">
        <v>1000</v>
      </c>
      <c r="F26" s="58"/>
      <c r="G26" s="33"/>
      <c r="H26" s="33">
        <v>130</v>
      </c>
      <c r="I26" s="49">
        <f t="shared" si="2"/>
        <v>130000</v>
      </c>
      <c r="J26" s="50">
        <v>140</v>
      </c>
      <c r="K26" s="33">
        <f t="shared" si="1"/>
        <v>140000</v>
      </c>
      <c r="L26" s="33"/>
      <c r="M26" s="33"/>
    </row>
    <row r="27" s="19" customFormat="1" ht="136.5" customHeight="1" spans="1:13">
      <c r="A27" s="35">
        <v>24</v>
      </c>
      <c r="B27" s="22" t="s">
        <v>54</v>
      </c>
      <c r="C27" s="22" t="s">
        <v>55</v>
      </c>
      <c r="D27" s="22" t="s">
        <v>56</v>
      </c>
      <c r="E27" s="22">
        <v>50</v>
      </c>
      <c r="F27" s="58"/>
      <c r="G27" s="33"/>
      <c r="H27" s="33">
        <v>700</v>
      </c>
      <c r="I27" s="49">
        <f t="shared" si="2"/>
        <v>35000</v>
      </c>
      <c r="J27" s="50">
        <v>770</v>
      </c>
      <c r="K27" s="33">
        <f t="shared" si="1"/>
        <v>38500</v>
      </c>
      <c r="L27" s="33"/>
      <c r="M27" s="33"/>
    </row>
    <row r="28" s="19" customFormat="1" ht="145.5" customHeight="1" spans="1:13">
      <c r="A28" s="35">
        <v>25</v>
      </c>
      <c r="B28" s="22" t="s">
        <v>57</v>
      </c>
      <c r="C28" s="22" t="s">
        <v>55</v>
      </c>
      <c r="D28" s="22" t="s">
        <v>56</v>
      </c>
      <c r="E28" s="22">
        <v>50</v>
      </c>
      <c r="F28" s="58"/>
      <c r="G28" s="33"/>
      <c r="H28" s="33">
        <v>800</v>
      </c>
      <c r="I28" s="49">
        <f t="shared" si="2"/>
        <v>40000</v>
      </c>
      <c r="J28" s="50">
        <v>880</v>
      </c>
      <c r="K28" s="33">
        <f t="shared" si="1"/>
        <v>44000</v>
      </c>
      <c r="L28" s="33"/>
      <c r="M28" s="33"/>
    </row>
    <row r="29" s="19" customFormat="1" ht="36" customHeight="1" spans="1:13">
      <c r="A29" s="35">
        <v>26</v>
      </c>
      <c r="B29" s="36" t="s">
        <v>58</v>
      </c>
      <c r="C29" s="22" t="s">
        <v>33</v>
      </c>
      <c r="D29" s="22" t="s">
        <v>59</v>
      </c>
      <c r="E29" s="22">
        <v>50</v>
      </c>
      <c r="F29" s="58"/>
      <c r="G29" s="33"/>
      <c r="H29" s="33">
        <v>400</v>
      </c>
      <c r="I29" s="49">
        <f t="shared" si="2"/>
        <v>20000</v>
      </c>
      <c r="J29" s="50">
        <v>440</v>
      </c>
      <c r="K29" s="33">
        <f t="shared" si="1"/>
        <v>22000</v>
      </c>
      <c r="L29" s="33"/>
      <c r="M29" s="33"/>
    </row>
    <row r="30" s="19" customFormat="1" ht="36" customHeight="1" spans="1:13">
      <c r="A30" s="35">
        <v>27</v>
      </c>
      <c r="B30" s="36" t="s">
        <v>60</v>
      </c>
      <c r="C30" s="22" t="s">
        <v>33</v>
      </c>
      <c r="D30" s="22" t="s">
        <v>59</v>
      </c>
      <c r="E30" s="22">
        <v>50</v>
      </c>
      <c r="F30" s="58"/>
      <c r="G30" s="33"/>
      <c r="H30" s="33">
        <v>400</v>
      </c>
      <c r="I30" s="49">
        <f t="shared" si="2"/>
        <v>20000</v>
      </c>
      <c r="J30" s="50">
        <v>440</v>
      </c>
      <c r="K30" s="33">
        <f t="shared" si="1"/>
        <v>22000</v>
      </c>
      <c r="L30" s="33"/>
      <c r="M30" s="33"/>
    </row>
    <row r="31" s="45" customFormat="1" ht="36" customHeight="1" spans="1:13">
      <c r="A31" s="35">
        <v>28</v>
      </c>
      <c r="B31" s="36" t="s">
        <v>61</v>
      </c>
      <c r="C31" s="36" t="s">
        <v>62</v>
      </c>
      <c r="D31" s="36" t="s">
        <v>63</v>
      </c>
      <c r="E31" s="36">
        <v>200</v>
      </c>
      <c r="F31" s="59"/>
      <c r="G31" s="60"/>
      <c r="H31" s="61">
        <v>450</v>
      </c>
      <c r="I31" s="62">
        <f t="shared" si="2"/>
        <v>90000</v>
      </c>
      <c r="J31" s="63">
        <v>495</v>
      </c>
      <c r="K31" s="60">
        <f t="shared" si="1"/>
        <v>99000</v>
      </c>
      <c r="L31" s="60"/>
      <c r="M31" s="60"/>
    </row>
    <row r="32" s="19" customFormat="1" ht="36" customHeight="1" spans="1:13">
      <c r="A32" s="35" t="s">
        <v>64</v>
      </c>
      <c r="B32" s="22" t="s">
        <v>65</v>
      </c>
      <c r="C32" s="22"/>
      <c r="D32" s="22"/>
      <c r="E32" s="22"/>
      <c r="F32" s="25"/>
      <c r="G32" s="33"/>
      <c r="H32" s="33"/>
      <c r="I32" s="33"/>
      <c r="J32" s="50"/>
      <c r="K32" s="33"/>
      <c r="L32" s="33"/>
      <c r="M32" s="33"/>
    </row>
    <row r="33" s="19" customFormat="1" ht="36" customHeight="1" spans="1:13">
      <c r="A33" s="35">
        <v>1</v>
      </c>
      <c r="B33" s="53" t="s">
        <v>66</v>
      </c>
      <c r="C33" s="22" t="s">
        <v>11</v>
      </c>
      <c r="D33" s="53" t="s">
        <v>67</v>
      </c>
      <c r="E33" s="22">
        <v>900</v>
      </c>
      <c r="F33" s="37" t="s">
        <v>68</v>
      </c>
      <c r="G33" s="33"/>
      <c r="H33" s="33">
        <v>480</v>
      </c>
      <c r="I33" s="33">
        <f t="shared" ref="I33:I38" si="3">H33*E33</f>
        <v>432000</v>
      </c>
      <c r="J33" s="50">
        <v>530</v>
      </c>
      <c r="K33" s="33">
        <f t="shared" si="1"/>
        <v>477000</v>
      </c>
      <c r="L33" s="33"/>
      <c r="M33" s="33"/>
    </row>
    <row r="34" s="19" customFormat="1" ht="36" customHeight="1" spans="1:13">
      <c r="A34" s="35">
        <v>2</v>
      </c>
      <c r="B34" s="53" t="s">
        <v>69</v>
      </c>
      <c r="C34" s="22" t="s">
        <v>11</v>
      </c>
      <c r="D34" s="53" t="s">
        <v>70</v>
      </c>
      <c r="E34" s="22">
        <v>1000</v>
      </c>
      <c r="F34" s="64"/>
      <c r="G34" s="33"/>
      <c r="H34" s="33">
        <v>630</v>
      </c>
      <c r="I34" s="33">
        <f t="shared" si="3"/>
        <v>630000</v>
      </c>
      <c r="J34" s="50">
        <v>690</v>
      </c>
      <c r="K34" s="33">
        <f t="shared" si="1"/>
        <v>690000</v>
      </c>
      <c r="L34" s="33"/>
      <c r="M34" s="33"/>
    </row>
    <row r="35" s="19" customFormat="1" ht="36" customHeight="1" spans="1:13">
      <c r="A35" s="35"/>
      <c r="B35" s="53" t="s">
        <v>71</v>
      </c>
      <c r="C35" s="22" t="s">
        <v>11</v>
      </c>
      <c r="D35" s="53" t="s">
        <v>72</v>
      </c>
      <c r="E35" s="22">
        <v>500</v>
      </c>
      <c r="F35" s="64"/>
      <c r="G35" s="33"/>
      <c r="H35" s="33">
        <v>650</v>
      </c>
      <c r="I35" s="33">
        <f t="shared" si="3"/>
        <v>325000</v>
      </c>
      <c r="J35" s="50">
        <v>710</v>
      </c>
      <c r="K35" s="33">
        <f t="shared" si="1"/>
        <v>355000</v>
      </c>
      <c r="L35" s="33"/>
      <c r="M35" s="33"/>
    </row>
    <row r="36" s="19" customFormat="1" ht="36" customHeight="1" spans="1:13">
      <c r="A36" s="35">
        <v>3</v>
      </c>
      <c r="B36" s="53" t="s">
        <v>73</v>
      </c>
      <c r="C36" s="22" t="s">
        <v>11</v>
      </c>
      <c r="D36" s="53" t="s">
        <v>74</v>
      </c>
      <c r="E36" s="36">
        <v>300</v>
      </c>
      <c r="F36" s="64"/>
      <c r="G36" s="33"/>
      <c r="H36" s="33">
        <v>460</v>
      </c>
      <c r="I36" s="33">
        <f t="shared" si="3"/>
        <v>138000</v>
      </c>
      <c r="J36" s="50">
        <v>500</v>
      </c>
      <c r="K36" s="33">
        <f t="shared" si="1"/>
        <v>150000</v>
      </c>
      <c r="L36" s="33"/>
      <c r="M36" s="33"/>
    </row>
    <row r="37" s="19" customFormat="1" ht="36" customHeight="1" spans="1:13">
      <c r="A37" s="35">
        <v>4</v>
      </c>
      <c r="B37" s="53" t="s">
        <v>75</v>
      </c>
      <c r="C37" s="22" t="s">
        <v>11</v>
      </c>
      <c r="D37" s="53" t="s">
        <v>76</v>
      </c>
      <c r="E37" s="36">
        <v>800</v>
      </c>
      <c r="F37" s="64"/>
      <c r="G37" s="33"/>
      <c r="H37" s="33">
        <v>450</v>
      </c>
      <c r="I37" s="33">
        <f t="shared" si="3"/>
        <v>360000</v>
      </c>
      <c r="J37" s="50">
        <v>480</v>
      </c>
      <c r="K37" s="33">
        <f t="shared" si="1"/>
        <v>384000</v>
      </c>
      <c r="L37" s="33"/>
      <c r="M37" s="33"/>
    </row>
    <row r="38" s="19" customFormat="1" ht="36" customHeight="1" spans="1:13">
      <c r="A38" s="35">
        <v>5</v>
      </c>
      <c r="B38" s="22" t="s">
        <v>77</v>
      </c>
      <c r="C38" s="22" t="s">
        <v>11</v>
      </c>
      <c r="D38" s="22" t="s">
        <v>78</v>
      </c>
      <c r="E38" s="22">
        <v>100</v>
      </c>
      <c r="F38" s="38"/>
      <c r="G38" s="33"/>
      <c r="H38" s="33">
        <v>150</v>
      </c>
      <c r="I38" s="33">
        <f t="shared" si="3"/>
        <v>15000</v>
      </c>
      <c r="J38" s="50">
        <v>165</v>
      </c>
      <c r="K38" s="33">
        <f t="shared" si="1"/>
        <v>16500</v>
      </c>
      <c r="L38" s="33"/>
      <c r="M38" s="33"/>
    </row>
    <row r="39" s="19" customFormat="1" ht="36" customHeight="1" spans="1:13">
      <c r="A39" s="35" t="s">
        <v>79</v>
      </c>
      <c r="B39" s="33" t="s">
        <v>80</v>
      </c>
      <c r="C39" s="33"/>
      <c r="D39" s="33"/>
      <c r="E39" s="33"/>
      <c r="F39" s="33"/>
      <c r="G39" s="33"/>
      <c r="H39" s="33"/>
      <c r="I39" s="33"/>
      <c r="J39" s="50"/>
      <c r="K39" s="33"/>
      <c r="L39" s="33"/>
      <c r="M39" s="33"/>
    </row>
    <row r="40" s="19" customFormat="1" ht="36" customHeight="1" spans="1:13">
      <c r="A40" s="35">
        <v>1</v>
      </c>
      <c r="B40" s="53" t="s">
        <v>81</v>
      </c>
      <c r="C40" s="22" t="s">
        <v>82</v>
      </c>
      <c r="D40" s="53" t="s">
        <v>83</v>
      </c>
      <c r="E40" s="22">
        <v>800</v>
      </c>
      <c r="F40" s="55" t="s">
        <v>84</v>
      </c>
      <c r="G40" s="33"/>
      <c r="H40" s="33">
        <v>400</v>
      </c>
      <c r="I40" s="33">
        <f t="shared" ref="I40:I45" si="4">H40*E40</f>
        <v>320000</v>
      </c>
      <c r="J40" s="50">
        <v>440</v>
      </c>
      <c r="K40" s="33">
        <f t="shared" si="1"/>
        <v>352000</v>
      </c>
      <c r="L40" s="33"/>
      <c r="M40" s="33"/>
    </row>
    <row r="41" s="45" customFormat="1" ht="36" customHeight="1" spans="1:13">
      <c r="A41" s="65">
        <v>2</v>
      </c>
      <c r="B41" s="66" t="s">
        <v>85</v>
      </c>
      <c r="C41" s="67" t="s">
        <v>82</v>
      </c>
      <c r="D41" s="66" t="s">
        <v>83</v>
      </c>
      <c r="E41" s="67">
        <v>400</v>
      </c>
      <c r="F41" s="56"/>
      <c r="G41" s="60"/>
      <c r="H41" s="60">
        <v>415</v>
      </c>
      <c r="I41" s="60">
        <f t="shared" si="4"/>
        <v>166000</v>
      </c>
      <c r="J41" s="50">
        <v>450</v>
      </c>
      <c r="K41" s="33">
        <f t="shared" si="1"/>
        <v>180000</v>
      </c>
      <c r="L41" s="60"/>
      <c r="M41" s="60"/>
    </row>
    <row r="42" s="19" customFormat="1" ht="36" customHeight="1" spans="1:13">
      <c r="A42" s="35">
        <v>3</v>
      </c>
      <c r="B42" s="53" t="s">
        <v>86</v>
      </c>
      <c r="C42" s="22" t="s">
        <v>82</v>
      </c>
      <c r="D42" s="53" t="s">
        <v>83</v>
      </c>
      <c r="E42" s="22">
        <v>200</v>
      </c>
      <c r="F42" s="56"/>
      <c r="G42" s="33"/>
      <c r="H42" s="33">
        <v>430</v>
      </c>
      <c r="I42" s="33">
        <f t="shared" si="4"/>
        <v>86000</v>
      </c>
      <c r="J42" s="50">
        <v>470</v>
      </c>
      <c r="K42" s="33">
        <f t="shared" si="1"/>
        <v>94000</v>
      </c>
      <c r="L42" s="33"/>
      <c r="M42" s="33"/>
    </row>
    <row r="43" s="45" customFormat="1" ht="36" customHeight="1" spans="1:13">
      <c r="A43" s="65">
        <v>4</v>
      </c>
      <c r="B43" s="66" t="s">
        <v>87</v>
      </c>
      <c r="C43" s="67" t="s">
        <v>82</v>
      </c>
      <c r="D43" s="66" t="s">
        <v>83</v>
      </c>
      <c r="E43" s="67">
        <v>20</v>
      </c>
      <c r="F43" s="56"/>
      <c r="G43" s="60"/>
      <c r="H43" s="60">
        <v>445</v>
      </c>
      <c r="I43" s="60">
        <f t="shared" si="4"/>
        <v>8900</v>
      </c>
      <c r="J43" s="50">
        <v>490</v>
      </c>
      <c r="K43" s="33">
        <f t="shared" si="1"/>
        <v>9800</v>
      </c>
      <c r="L43" s="60"/>
      <c r="M43" s="60"/>
    </row>
    <row r="44" s="19" customFormat="1" ht="36" customHeight="1" spans="1:13">
      <c r="A44" s="35">
        <v>6</v>
      </c>
      <c r="B44" s="36" t="s">
        <v>88</v>
      </c>
      <c r="C44" s="22" t="s">
        <v>82</v>
      </c>
      <c r="D44" s="53" t="s">
        <v>83</v>
      </c>
      <c r="E44" s="22">
        <v>400</v>
      </c>
      <c r="F44" s="56"/>
      <c r="G44" s="33"/>
      <c r="H44" s="33">
        <v>280</v>
      </c>
      <c r="I44" s="33">
        <f t="shared" si="4"/>
        <v>112000</v>
      </c>
      <c r="J44" s="50">
        <v>310</v>
      </c>
      <c r="K44" s="33">
        <f t="shared" si="1"/>
        <v>124000</v>
      </c>
      <c r="L44" s="33"/>
      <c r="M44" s="33"/>
    </row>
    <row r="45" s="19" customFormat="1" ht="36" customHeight="1" spans="1:13">
      <c r="A45" s="35">
        <v>7</v>
      </c>
      <c r="B45" s="36" t="s">
        <v>89</v>
      </c>
      <c r="C45" s="22" t="s">
        <v>82</v>
      </c>
      <c r="D45" s="53" t="s">
        <v>83</v>
      </c>
      <c r="E45" s="22">
        <v>100</v>
      </c>
      <c r="F45" s="57"/>
      <c r="G45" s="33"/>
      <c r="H45" s="33">
        <v>300</v>
      </c>
      <c r="I45" s="33">
        <f t="shared" si="4"/>
        <v>30000</v>
      </c>
      <c r="J45" s="50">
        <v>330</v>
      </c>
      <c r="K45" s="33">
        <f t="shared" si="1"/>
        <v>33000</v>
      </c>
      <c r="L45" s="33"/>
      <c r="M45" s="33"/>
    </row>
    <row r="46" s="19" customFormat="1" ht="36" customHeight="1" spans="1:13">
      <c r="A46" s="35" t="s">
        <v>90</v>
      </c>
      <c r="B46" s="22" t="s">
        <v>91</v>
      </c>
      <c r="C46" s="22"/>
      <c r="D46" s="22"/>
      <c r="E46" s="22"/>
      <c r="F46" s="22"/>
      <c r="G46" s="33"/>
      <c r="H46" s="33"/>
      <c r="I46" s="33"/>
      <c r="J46" s="50"/>
      <c r="K46" s="33">
        <f t="shared" si="1"/>
        <v>0</v>
      </c>
      <c r="L46" s="33"/>
      <c r="M46" s="33"/>
    </row>
    <row r="47" s="19" customFormat="1" ht="36" customHeight="1" spans="1:13">
      <c r="A47" s="35">
        <v>1</v>
      </c>
      <c r="B47" s="36" t="s">
        <v>92</v>
      </c>
      <c r="C47" s="22" t="s">
        <v>33</v>
      </c>
      <c r="D47" s="22" t="s">
        <v>93</v>
      </c>
      <c r="E47" s="22">
        <v>2000</v>
      </c>
      <c r="F47" s="55" t="s">
        <v>45</v>
      </c>
      <c r="G47" s="33"/>
      <c r="H47" s="33">
        <v>25</v>
      </c>
      <c r="I47" s="49">
        <f t="shared" ref="I47:I71" si="5">H47*E47</f>
        <v>50000</v>
      </c>
      <c r="J47" s="50">
        <v>28</v>
      </c>
      <c r="K47" s="33">
        <f t="shared" si="1"/>
        <v>56000</v>
      </c>
      <c r="L47" s="33"/>
      <c r="M47" s="33"/>
    </row>
    <row r="48" s="19" customFormat="1" ht="36" customHeight="1" spans="1:13">
      <c r="A48" s="35">
        <v>2</v>
      </c>
      <c r="B48" s="36" t="s">
        <v>94</v>
      </c>
      <c r="C48" s="22" t="s">
        <v>55</v>
      </c>
      <c r="D48" s="22" t="s">
        <v>95</v>
      </c>
      <c r="E48" s="22">
        <v>30</v>
      </c>
      <c r="F48" s="56"/>
      <c r="G48" s="33"/>
      <c r="H48" s="33">
        <v>360</v>
      </c>
      <c r="I48" s="49">
        <f t="shared" si="5"/>
        <v>10800</v>
      </c>
      <c r="J48" s="50">
        <v>395</v>
      </c>
      <c r="K48" s="33">
        <f t="shared" si="1"/>
        <v>11850</v>
      </c>
      <c r="L48" s="33"/>
      <c r="M48" s="33"/>
    </row>
    <row r="49" s="19" customFormat="1" ht="36" customHeight="1" spans="1:13">
      <c r="A49" s="35">
        <v>3</v>
      </c>
      <c r="B49" s="36" t="s">
        <v>96</v>
      </c>
      <c r="C49" s="22" t="s">
        <v>55</v>
      </c>
      <c r="D49" s="22" t="s">
        <v>95</v>
      </c>
      <c r="E49" s="22">
        <v>10</v>
      </c>
      <c r="F49" s="56"/>
      <c r="G49" s="33"/>
      <c r="H49" s="33">
        <v>360</v>
      </c>
      <c r="I49" s="49">
        <f t="shared" si="5"/>
        <v>3600</v>
      </c>
      <c r="J49" s="50">
        <v>395</v>
      </c>
      <c r="K49" s="33">
        <f t="shared" si="1"/>
        <v>3950</v>
      </c>
      <c r="L49" s="33"/>
      <c r="M49" s="33"/>
    </row>
    <row r="50" s="19" customFormat="1" ht="36" customHeight="1" spans="1:13">
      <c r="A50" s="35">
        <v>4</v>
      </c>
      <c r="B50" s="36" t="s">
        <v>97</v>
      </c>
      <c r="C50" s="22" t="s">
        <v>62</v>
      </c>
      <c r="D50" s="22" t="s">
        <v>98</v>
      </c>
      <c r="E50" s="22">
        <v>50</v>
      </c>
      <c r="F50" s="56"/>
      <c r="G50" s="33"/>
      <c r="H50" s="33">
        <v>260</v>
      </c>
      <c r="I50" s="49">
        <f t="shared" si="5"/>
        <v>13000</v>
      </c>
      <c r="J50" s="50">
        <v>285</v>
      </c>
      <c r="K50" s="33">
        <f t="shared" si="1"/>
        <v>14250</v>
      </c>
      <c r="L50" s="33"/>
      <c r="M50" s="33"/>
    </row>
    <row r="51" s="19" customFormat="1" ht="36" customHeight="1" spans="1:13">
      <c r="A51" s="35">
        <v>5</v>
      </c>
      <c r="B51" s="36" t="s">
        <v>99</v>
      </c>
      <c r="C51" s="22" t="s">
        <v>55</v>
      </c>
      <c r="D51" s="22" t="s">
        <v>100</v>
      </c>
      <c r="E51" s="22">
        <v>50</v>
      </c>
      <c r="F51" s="56"/>
      <c r="G51" s="33"/>
      <c r="H51" s="33">
        <v>600</v>
      </c>
      <c r="I51" s="49">
        <f t="shared" si="5"/>
        <v>30000</v>
      </c>
      <c r="J51" s="50">
        <v>660</v>
      </c>
      <c r="K51" s="33">
        <f t="shared" si="1"/>
        <v>33000</v>
      </c>
      <c r="L51" s="33"/>
      <c r="M51" s="33"/>
    </row>
    <row r="52" s="19" customFormat="1" ht="36" customHeight="1" spans="1:13">
      <c r="A52" s="35">
        <v>6</v>
      </c>
      <c r="B52" s="36" t="s">
        <v>101</v>
      </c>
      <c r="C52" s="22" t="s">
        <v>55</v>
      </c>
      <c r="D52" s="22" t="s">
        <v>102</v>
      </c>
      <c r="E52" s="22">
        <v>50</v>
      </c>
      <c r="F52" s="57"/>
      <c r="G52" s="33"/>
      <c r="H52" s="33">
        <v>300</v>
      </c>
      <c r="I52" s="49">
        <f t="shared" si="5"/>
        <v>15000</v>
      </c>
      <c r="J52" s="50">
        <v>330</v>
      </c>
      <c r="K52" s="33">
        <f t="shared" si="1"/>
        <v>16500</v>
      </c>
      <c r="L52" s="33"/>
      <c r="M52" s="33"/>
    </row>
    <row r="53" s="19" customFormat="1" ht="36" customHeight="1" spans="1:13">
      <c r="A53" s="35">
        <v>7</v>
      </c>
      <c r="B53" s="36" t="s">
        <v>103</v>
      </c>
      <c r="C53" s="22" t="s">
        <v>55</v>
      </c>
      <c r="D53" s="22" t="s">
        <v>104</v>
      </c>
      <c r="E53" s="22">
        <v>50</v>
      </c>
      <c r="F53" s="68"/>
      <c r="G53" s="33"/>
      <c r="H53" s="33">
        <v>800</v>
      </c>
      <c r="I53" s="49">
        <f t="shared" si="5"/>
        <v>40000</v>
      </c>
      <c r="J53" s="50">
        <v>880</v>
      </c>
      <c r="K53" s="33">
        <f t="shared" si="1"/>
        <v>44000</v>
      </c>
      <c r="L53" s="33"/>
      <c r="M53" s="33"/>
    </row>
    <row r="54" s="19" customFormat="1" ht="36" customHeight="1" spans="1:13">
      <c r="A54" s="35">
        <v>8</v>
      </c>
      <c r="B54" s="36" t="s">
        <v>105</v>
      </c>
      <c r="C54" s="22" t="s">
        <v>55</v>
      </c>
      <c r="D54" s="22" t="s">
        <v>106</v>
      </c>
      <c r="E54" s="22">
        <v>50</v>
      </c>
      <c r="F54" s="68"/>
      <c r="G54" s="33"/>
      <c r="H54" s="33">
        <v>500</v>
      </c>
      <c r="I54" s="49">
        <f t="shared" si="5"/>
        <v>25000</v>
      </c>
      <c r="J54" s="50">
        <v>550</v>
      </c>
      <c r="K54" s="33">
        <f t="shared" si="1"/>
        <v>27500</v>
      </c>
      <c r="L54" s="33"/>
      <c r="M54" s="33"/>
    </row>
    <row r="55" s="19" customFormat="1" ht="36" customHeight="1" spans="1:13">
      <c r="A55" s="35">
        <v>9</v>
      </c>
      <c r="B55" s="36" t="s">
        <v>107</v>
      </c>
      <c r="C55" s="22" t="s">
        <v>108</v>
      </c>
      <c r="D55" s="22" t="s">
        <v>109</v>
      </c>
      <c r="E55" s="22">
        <v>100</v>
      </c>
      <c r="F55" s="25" t="s">
        <v>110</v>
      </c>
      <c r="G55" s="33"/>
      <c r="H55" s="33">
        <v>25</v>
      </c>
      <c r="I55" s="49">
        <f t="shared" si="5"/>
        <v>2500</v>
      </c>
      <c r="J55" s="50">
        <v>28</v>
      </c>
      <c r="K55" s="33">
        <f t="shared" si="1"/>
        <v>2800</v>
      </c>
      <c r="L55" s="33"/>
      <c r="M55" s="33"/>
    </row>
    <row r="56" s="19" customFormat="1" ht="36" customHeight="1" spans="1:13">
      <c r="A56" s="35">
        <v>10</v>
      </c>
      <c r="B56" s="36" t="s">
        <v>111</v>
      </c>
      <c r="C56" s="22" t="s">
        <v>52</v>
      </c>
      <c r="D56" s="22" t="s">
        <v>109</v>
      </c>
      <c r="E56" s="22">
        <v>500</v>
      </c>
      <c r="F56" s="25"/>
      <c r="G56" s="33"/>
      <c r="H56" s="33">
        <v>12</v>
      </c>
      <c r="I56" s="49">
        <f t="shared" si="5"/>
        <v>6000</v>
      </c>
      <c r="J56" s="50">
        <v>13</v>
      </c>
      <c r="K56" s="33">
        <f t="shared" si="1"/>
        <v>6500</v>
      </c>
      <c r="L56" s="33"/>
      <c r="M56" s="33"/>
    </row>
    <row r="57" s="19" customFormat="1" ht="36" customHeight="1" spans="1:13">
      <c r="A57" s="35">
        <v>11</v>
      </c>
      <c r="B57" s="36" t="s">
        <v>112</v>
      </c>
      <c r="C57" s="22" t="s">
        <v>62</v>
      </c>
      <c r="D57" s="22" t="s">
        <v>109</v>
      </c>
      <c r="E57" s="22">
        <v>2000</v>
      </c>
      <c r="F57" s="25"/>
      <c r="G57" s="33"/>
      <c r="H57" s="33">
        <v>130</v>
      </c>
      <c r="I57" s="49">
        <f t="shared" si="5"/>
        <v>260000</v>
      </c>
      <c r="J57" s="50">
        <v>140</v>
      </c>
      <c r="K57" s="33">
        <f t="shared" si="1"/>
        <v>280000</v>
      </c>
      <c r="L57" s="33"/>
      <c r="M57" s="33"/>
    </row>
    <row r="58" s="19" customFormat="1" ht="36" customHeight="1" spans="1:13">
      <c r="A58" s="35">
        <v>12</v>
      </c>
      <c r="B58" s="22" t="s">
        <v>113</v>
      </c>
      <c r="C58" s="22" t="s">
        <v>82</v>
      </c>
      <c r="D58" s="22" t="s">
        <v>114</v>
      </c>
      <c r="E58" s="22">
        <v>500</v>
      </c>
      <c r="F58" s="25"/>
      <c r="G58" s="33"/>
      <c r="H58" s="33">
        <v>130</v>
      </c>
      <c r="I58" s="49">
        <f t="shared" si="5"/>
        <v>65000</v>
      </c>
      <c r="J58" s="50">
        <v>145</v>
      </c>
      <c r="K58" s="33">
        <f t="shared" si="1"/>
        <v>72500</v>
      </c>
      <c r="L58" s="33"/>
      <c r="M58" s="33"/>
    </row>
    <row r="59" s="19" customFormat="1" ht="36" customHeight="1" spans="1:13">
      <c r="A59" s="35">
        <v>13</v>
      </c>
      <c r="B59" s="22" t="s">
        <v>115</v>
      </c>
      <c r="C59" s="22" t="s">
        <v>82</v>
      </c>
      <c r="D59" s="22" t="s">
        <v>114</v>
      </c>
      <c r="E59" s="22">
        <v>500</v>
      </c>
      <c r="F59" s="25"/>
      <c r="G59" s="33"/>
      <c r="H59" s="33">
        <v>200</v>
      </c>
      <c r="I59" s="49">
        <f t="shared" si="5"/>
        <v>100000</v>
      </c>
      <c r="J59" s="50">
        <v>220</v>
      </c>
      <c r="K59" s="33">
        <f t="shared" si="1"/>
        <v>110000</v>
      </c>
      <c r="L59" s="33"/>
      <c r="M59" s="33"/>
    </row>
    <row r="60" s="19" customFormat="1" ht="36" customHeight="1" spans="1:13">
      <c r="A60" s="35">
        <v>14</v>
      </c>
      <c r="B60" s="22" t="s">
        <v>116</v>
      </c>
      <c r="C60" s="22" t="s">
        <v>82</v>
      </c>
      <c r="D60" s="22" t="s">
        <v>114</v>
      </c>
      <c r="E60" s="22">
        <v>500</v>
      </c>
      <c r="F60" s="25"/>
      <c r="G60" s="33"/>
      <c r="H60" s="33">
        <v>130</v>
      </c>
      <c r="I60" s="49">
        <f t="shared" si="5"/>
        <v>65000</v>
      </c>
      <c r="J60" s="50">
        <v>145</v>
      </c>
      <c r="K60" s="33">
        <f t="shared" si="1"/>
        <v>72500</v>
      </c>
      <c r="L60" s="33"/>
      <c r="M60" s="33"/>
    </row>
    <row r="61" s="19" customFormat="1" ht="36" customHeight="1" spans="1:13">
      <c r="A61" s="35">
        <v>15</v>
      </c>
      <c r="B61" s="22" t="s">
        <v>117</v>
      </c>
      <c r="C61" s="22" t="s">
        <v>82</v>
      </c>
      <c r="D61" s="22" t="s">
        <v>114</v>
      </c>
      <c r="E61" s="22">
        <v>200</v>
      </c>
      <c r="F61" s="25"/>
      <c r="G61" s="33"/>
      <c r="H61" s="33">
        <v>130</v>
      </c>
      <c r="I61" s="49">
        <f t="shared" si="5"/>
        <v>26000</v>
      </c>
      <c r="J61" s="50">
        <v>145</v>
      </c>
      <c r="K61" s="33">
        <f t="shared" si="1"/>
        <v>29000</v>
      </c>
      <c r="L61" s="33"/>
      <c r="M61" s="33"/>
    </row>
    <row r="62" s="19" customFormat="1" ht="36" customHeight="1" spans="1:13">
      <c r="A62" s="35">
        <v>16</v>
      </c>
      <c r="B62" s="22" t="s">
        <v>118</v>
      </c>
      <c r="C62" s="22" t="s">
        <v>11</v>
      </c>
      <c r="D62" s="22" t="s">
        <v>119</v>
      </c>
      <c r="E62" s="22">
        <v>200</v>
      </c>
      <c r="F62" s="25"/>
      <c r="G62" s="33"/>
      <c r="H62" s="33">
        <v>500</v>
      </c>
      <c r="I62" s="49">
        <f t="shared" si="5"/>
        <v>100000</v>
      </c>
      <c r="J62" s="50">
        <v>540</v>
      </c>
      <c r="K62" s="33">
        <f t="shared" si="1"/>
        <v>108000</v>
      </c>
      <c r="L62" s="33"/>
      <c r="M62" s="33"/>
    </row>
    <row r="63" s="19" customFormat="1" ht="36" customHeight="1" spans="1:13">
      <c r="A63" s="35">
        <v>17</v>
      </c>
      <c r="B63" s="22" t="s">
        <v>120</v>
      </c>
      <c r="C63" s="22" t="s">
        <v>82</v>
      </c>
      <c r="D63" s="22" t="s">
        <v>121</v>
      </c>
      <c r="E63" s="22">
        <v>150</v>
      </c>
      <c r="F63" s="25"/>
      <c r="G63" s="33"/>
      <c r="H63" s="33">
        <v>1400</v>
      </c>
      <c r="I63" s="49">
        <f t="shared" si="5"/>
        <v>210000</v>
      </c>
      <c r="J63" s="50">
        <v>1500</v>
      </c>
      <c r="K63" s="33">
        <f t="shared" si="1"/>
        <v>225000</v>
      </c>
      <c r="L63" s="33"/>
      <c r="M63" s="33"/>
    </row>
    <row r="64" s="19" customFormat="1" ht="36" customHeight="1" spans="1:13">
      <c r="A64" s="35">
        <v>18</v>
      </c>
      <c r="B64" s="22" t="s">
        <v>122</v>
      </c>
      <c r="C64" s="22" t="s">
        <v>123</v>
      </c>
      <c r="D64" s="22" t="s">
        <v>124</v>
      </c>
      <c r="E64" s="22">
        <v>20000</v>
      </c>
      <c r="F64" s="25"/>
      <c r="G64" s="33"/>
      <c r="H64" s="33">
        <v>5.5</v>
      </c>
      <c r="I64" s="49">
        <f t="shared" si="5"/>
        <v>110000</v>
      </c>
      <c r="J64" s="50">
        <v>6</v>
      </c>
      <c r="K64" s="33">
        <f t="shared" si="1"/>
        <v>120000</v>
      </c>
      <c r="L64" s="33"/>
      <c r="M64" s="33"/>
    </row>
    <row r="65" s="19" customFormat="1" ht="36" customHeight="1" spans="1:13">
      <c r="A65" s="35">
        <v>19</v>
      </c>
      <c r="B65" s="22" t="s">
        <v>125</v>
      </c>
      <c r="C65" s="22" t="s">
        <v>126</v>
      </c>
      <c r="D65" s="22" t="s">
        <v>127</v>
      </c>
      <c r="E65" s="22">
        <v>1000</v>
      </c>
      <c r="F65" s="25"/>
      <c r="G65" s="33"/>
      <c r="H65" s="33">
        <v>85</v>
      </c>
      <c r="I65" s="49">
        <f t="shared" si="5"/>
        <v>85000</v>
      </c>
      <c r="J65" s="50">
        <v>95</v>
      </c>
      <c r="K65" s="33">
        <f t="shared" si="1"/>
        <v>95000</v>
      </c>
      <c r="L65" s="33"/>
      <c r="M65" s="33"/>
    </row>
    <row r="66" s="19" customFormat="1" ht="36" customHeight="1" spans="1:13">
      <c r="A66" s="35">
        <v>20</v>
      </c>
      <c r="B66" s="22" t="s">
        <v>128</v>
      </c>
      <c r="C66" s="22" t="s">
        <v>11</v>
      </c>
      <c r="D66" s="22" t="s">
        <v>129</v>
      </c>
      <c r="E66" s="36">
        <v>50</v>
      </c>
      <c r="F66" s="25"/>
      <c r="G66" s="33"/>
      <c r="H66" s="33">
        <v>1550</v>
      </c>
      <c r="I66" s="49">
        <f t="shared" si="5"/>
        <v>77500</v>
      </c>
      <c r="J66" s="50">
        <v>1700</v>
      </c>
      <c r="K66" s="33">
        <f t="shared" si="1"/>
        <v>85000</v>
      </c>
      <c r="L66" s="33"/>
      <c r="M66" s="33"/>
    </row>
    <row r="67" s="19" customFormat="1" ht="36" customHeight="1" spans="1:13">
      <c r="A67" s="35">
        <v>21</v>
      </c>
      <c r="B67" s="22" t="s">
        <v>130</v>
      </c>
      <c r="C67" s="22" t="s">
        <v>11</v>
      </c>
      <c r="D67" s="22" t="s">
        <v>131</v>
      </c>
      <c r="E67" s="22">
        <v>2</v>
      </c>
      <c r="F67" s="25"/>
      <c r="G67" s="33"/>
      <c r="H67" s="33">
        <v>12500</v>
      </c>
      <c r="I67" s="49">
        <f t="shared" si="5"/>
        <v>25000</v>
      </c>
      <c r="J67" s="50">
        <v>13750</v>
      </c>
      <c r="K67" s="33">
        <f t="shared" si="1"/>
        <v>27500</v>
      </c>
      <c r="L67" s="33"/>
      <c r="M67" s="33"/>
    </row>
    <row r="68" s="19" customFormat="1" ht="36" customHeight="1" spans="1:13">
      <c r="A68" s="35">
        <v>22</v>
      </c>
      <c r="B68" s="22" t="s">
        <v>132</v>
      </c>
      <c r="C68" s="22" t="s">
        <v>133</v>
      </c>
      <c r="D68" s="25" t="s">
        <v>134</v>
      </c>
      <c r="E68" s="22">
        <v>100</v>
      </c>
      <c r="F68" s="22"/>
      <c r="G68" s="33"/>
      <c r="H68" s="33">
        <v>158</v>
      </c>
      <c r="I68" s="49">
        <f t="shared" si="5"/>
        <v>15800</v>
      </c>
      <c r="J68" s="50">
        <v>175</v>
      </c>
      <c r="K68" s="33">
        <f t="shared" si="1"/>
        <v>17500</v>
      </c>
      <c r="L68" s="33"/>
      <c r="M68" s="33"/>
    </row>
    <row r="69" s="19" customFormat="1" ht="36" customHeight="1" spans="1:13">
      <c r="A69" s="35">
        <v>23</v>
      </c>
      <c r="B69" s="22" t="s">
        <v>135</v>
      </c>
      <c r="C69" s="22" t="s">
        <v>136</v>
      </c>
      <c r="D69" s="22" t="s">
        <v>137</v>
      </c>
      <c r="E69" s="22">
        <v>200</v>
      </c>
      <c r="F69" s="22"/>
      <c r="G69" s="33"/>
      <c r="H69" s="33">
        <v>30</v>
      </c>
      <c r="I69" s="49">
        <f t="shared" si="5"/>
        <v>6000</v>
      </c>
      <c r="J69" s="50">
        <v>33</v>
      </c>
      <c r="K69" s="33">
        <f t="shared" ref="K69:K71" si="6">J69*E69</f>
        <v>6600</v>
      </c>
      <c r="L69" s="33"/>
      <c r="M69" s="33"/>
    </row>
    <row r="70" s="19" customFormat="1" ht="36" customHeight="1" spans="1:13">
      <c r="A70" s="35">
        <v>24</v>
      </c>
      <c r="B70" s="22" t="s">
        <v>138</v>
      </c>
      <c r="C70" s="22" t="s">
        <v>11</v>
      </c>
      <c r="D70" s="25" t="s">
        <v>139</v>
      </c>
      <c r="E70" s="22">
        <v>2</v>
      </c>
      <c r="F70" s="22"/>
      <c r="G70" s="33"/>
      <c r="H70" s="33">
        <v>8000</v>
      </c>
      <c r="I70" s="49">
        <f t="shared" si="5"/>
        <v>16000</v>
      </c>
      <c r="J70" s="50">
        <v>8800</v>
      </c>
      <c r="K70" s="33">
        <f t="shared" si="6"/>
        <v>17600</v>
      </c>
      <c r="L70" s="33"/>
      <c r="M70" s="33"/>
    </row>
    <row r="71" s="19" customFormat="1" ht="36" customHeight="1" spans="1:13">
      <c r="A71" s="35">
        <v>25</v>
      </c>
      <c r="B71" s="22" t="s">
        <v>140</v>
      </c>
      <c r="C71" s="22" t="s">
        <v>11</v>
      </c>
      <c r="D71" s="25" t="s">
        <v>139</v>
      </c>
      <c r="E71" s="22">
        <v>5</v>
      </c>
      <c r="F71" s="22"/>
      <c r="G71" s="33"/>
      <c r="H71" s="33">
        <v>4800</v>
      </c>
      <c r="I71" s="49">
        <f t="shared" si="5"/>
        <v>24000</v>
      </c>
      <c r="J71" s="50">
        <v>5280</v>
      </c>
      <c r="K71" s="33">
        <f t="shared" si="6"/>
        <v>26400</v>
      </c>
      <c r="L71" s="33"/>
      <c r="M71" s="33"/>
    </row>
    <row r="75" spans="1:13">
      <c r="I75" s="27">
        <f>SUM(I3:I71)</f>
        <v>6265390</v>
      </c>
      <c r="K75" s="27">
        <f>SUM(K3:K71)</f>
        <v>6810500</v>
      </c>
    </row>
    <row r="79" spans="1:13">
      <c r="I79" s="27" t="s">
        <v>9</v>
      </c>
    </row>
    <row r="80" spans="1:13">
      <c r="I80" s="27">
        <f>I75*1.1</f>
        <v>6891929</v>
      </c>
    </row>
  </sheetData>
  <mergeCells count="14">
    <mergeCell ref="A1:F1"/>
    <mergeCell ref="G1:H1"/>
    <mergeCell ref="I1:J1"/>
    <mergeCell ref="K1:L1"/>
    <mergeCell ref="D11:D14"/>
    <mergeCell ref="D15:D25"/>
    <mergeCell ref="F4:F7"/>
    <mergeCell ref="F8:F19"/>
    <mergeCell ref="F20:F25"/>
    <mergeCell ref="F33:F38"/>
    <mergeCell ref="F40:F45"/>
    <mergeCell ref="F47:F52"/>
    <mergeCell ref="F55:F57"/>
    <mergeCell ref="F58:F6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view="pageBreakPreview" zoomScaleNormal="85" workbookViewId="0">
      <selection activeCell="M9" sqref="M9"/>
    </sheetView>
  </sheetViews>
  <sheetFormatPr defaultColWidth="9" defaultRowHeight="14.4"/>
  <cols>
    <col min="1" max="1" width="6.37962962962963" style="21" customWidth="1"/>
    <col min="2" max="2" width="8.25" style="27" customWidth="1"/>
    <col min="3" max="3" width="6.5" style="27" customWidth="1"/>
    <col min="4" max="4" width="5.25" style="27" customWidth="1"/>
    <col min="5" max="5" width="8.75" style="27" customWidth="1"/>
    <col min="6" max="6" width="7.12962962962963" style="27" customWidth="1"/>
    <col min="7" max="7" width="55.6296296296296" style="28" customWidth="1"/>
    <col min="8" max="8" width="12.6296296296296" style="29" customWidth="1"/>
    <col min="9" max="9" width="12.6296296296296" style="27" customWidth="1"/>
    <col min="10" max="13" width="9" style="27"/>
    <col min="14" max="14" width="12.75" style="30" customWidth="1"/>
  </cols>
  <sheetData>
    <row r="1" ht="32.25" customHeight="1" spans="1:14">
      <c r="A1" s="31" t="s">
        <v>141</v>
      </c>
      <c r="B1" s="31"/>
      <c r="C1" s="31"/>
      <c r="D1" s="31"/>
      <c r="E1" s="31"/>
      <c r="F1" s="31"/>
      <c r="G1" s="31"/>
      <c r="H1" s="27"/>
    </row>
    <row r="2" s="19" customFormat="1" ht="24" spans="1:14">
      <c r="A2" s="22" t="s">
        <v>142</v>
      </c>
      <c r="B2" s="22" t="s">
        <v>143</v>
      </c>
      <c r="C2" s="22" t="s">
        <v>5</v>
      </c>
      <c r="D2" s="22" t="s">
        <v>3</v>
      </c>
      <c r="E2" s="22" t="s">
        <v>144</v>
      </c>
      <c r="F2" s="22" t="s">
        <v>145</v>
      </c>
      <c r="G2" s="22" t="s">
        <v>146</v>
      </c>
      <c r="H2" s="32"/>
      <c r="I2" s="33"/>
      <c r="J2" s="33"/>
      <c r="K2" s="33"/>
      <c r="L2" s="33"/>
      <c r="M2" s="33"/>
      <c r="N2" s="34"/>
    </row>
    <row r="3" s="19" customFormat="1" ht="183.75" customHeight="1" spans="1:14">
      <c r="A3" s="35">
        <v>1</v>
      </c>
      <c r="B3" s="22" t="s">
        <v>147</v>
      </c>
      <c r="C3" s="22">
        <v>20000</v>
      </c>
      <c r="D3" s="22" t="s">
        <v>62</v>
      </c>
      <c r="E3" s="22"/>
      <c r="F3" s="22"/>
      <c r="G3" s="25" t="s">
        <v>148</v>
      </c>
      <c r="H3" s="32">
        <v>18</v>
      </c>
      <c r="I3" s="33">
        <f>H3*C3</f>
        <v>360000</v>
      </c>
      <c r="J3" s="33"/>
      <c r="K3" s="33"/>
      <c r="L3" s="33"/>
      <c r="M3" s="33"/>
      <c r="N3" s="34"/>
    </row>
    <row r="4" s="19" customFormat="1" ht="136.5" customHeight="1" spans="1:14">
      <c r="A4" s="35">
        <v>2</v>
      </c>
      <c r="B4" s="22" t="s">
        <v>149</v>
      </c>
      <c r="C4" s="22">
        <v>20000</v>
      </c>
      <c r="D4" s="22" t="s">
        <v>62</v>
      </c>
      <c r="E4" s="22"/>
      <c r="F4" s="22"/>
      <c r="G4" s="25" t="s">
        <v>150</v>
      </c>
      <c r="H4" s="32">
        <v>13</v>
      </c>
      <c r="I4" s="33">
        <f>H4*C4</f>
        <v>260000</v>
      </c>
      <c r="J4" s="33"/>
      <c r="K4" s="33"/>
      <c r="L4" s="33"/>
      <c r="M4" s="33"/>
      <c r="N4" s="34"/>
    </row>
    <row r="5" s="19" customFormat="1" ht="48" customHeight="1" spans="1:14">
      <c r="A5" s="35">
        <v>3</v>
      </c>
      <c r="B5" s="22" t="s">
        <v>151</v>
      </c>
      <c r="C5" s="36">
        <v>300</v>
      </c>
      <c r="D5" s="22" t="s">
        <v>82</v>
      </c>
      <c r="E5" s="22"/>
      <c r="F5" s="22"/>
      <c r="G5" s="37" t="s">
        <v>152</v>
      </c>
      <c r="H5" s="32">
        <v>45</v>
      </c>
      <c r="I5" s="33">
        <f>H5*C5</f>
        <v>13500</v>
      </c>
      <c r="J5" s="33"/>
      <c r="K5" s="33"/>
      <c r="L5" s="33"/>
      <c r="M5" s="33"/>
      <c r="N5" s="34"/>
    </row>
    <row r="6" s="19" customFormat="1" ht="48" customHeight="1" spans="1:14">
      <c r="A6" s="35">
        <v>4</v>
      </c>
      <c r="B6" s="22" t="s">
        <v>153</v>
      </c>
      <c r="C6" s="36">
        <v>300</v>
      </c>
      <c r="D6" s="22" t="s">
        <v>82</v>
      </c>
      <c r="E6" s="22"/>
      <c r="F6" s="22"/>
      <c r="G6" s="38"/>
      <c r="H6" s="32">
        <v>20</v>
      </c>
      <c r="I6" s="33">
        <f>H6*C6</f>
        <v>6000</v>
      </c>
      <c r="J6" s="33"/>
      <c r="K6" s="33"/>
      <c r="L6" s="33"/>
      <c r="M6" s="33"/>
      <c r="N6" s="34"/>
    </row>
    <row r="7" s="19" customFormat="1" ht="30" customHeight="1" spans="1:14">
      <c r="A7" s="35">
        <v>5</v>
      </c>
      <c r="B7" s="22" t="s">
        <v>154</v>
      </c>
      <c r="C7" s="22">
        <v>40</v>
      </c>
      <c r="D7" s="22" t="s">
        <v>155</v>
      </c>
      <c r="E7" s="22" t="s">
        <v>156</v>
      </c>
      <c r="F7" s="22"/>
      <c r="G7" s="39" t="s">
        <v>157</v>
      </c>
      <c r="H7" s="32">
        <v>7000</v>
      </c>
      <c r="I7" s="33">
        <f t="shared" ref="I7:I22" si="0">H7*C7</f>
        <v>280000</v>
      </c>
      <c r="J7" s="33"/>
    </row>
    <row r="8" s="19" customFormat="1" ht="30" customHeight="1" spans="1:14">
      <c r="A8" s="35">
        <v>6</v>
      </c>
      <c r="B8" s="22" t="s">
        <v>154</v>
      </c>
      <c r="C8" s="22">
        <v>20</v>
      </c>
      <c r="D8" s="22" t="s">
        <v>155</v>
      </c>
      <c r="E8" s="22" t="s">
        <v>158</v>
      </c>
      <c r="F8" s="22"/>
      <c r="G8" s="40"/>
      <c r="H8" s="32">
        <v>6200</v>
      </c>
      <c r="I8" s="33">
        <f t="shared" si="0"/>
        <v>124000</v>
      </c>
      <c r="J8" s="33"/>
    </row>
    <row r="9" s="19" customFormat="1" ht="30" customHeight="1" spans="1:14">
      <c r="A9" s="35">
        <v>7</v>
      </c>
      <c r="B9" s="22" t="s">
        <v>159</v>
      </c>
      <c r="C9" s="22">
        <v>40</v>
      </c>
      <c r="D9" s="22" t="s">
        <v>155</v>
      </c>
      <c r="E9" s="22" t="s">
        <v>160</v>
      </c>
      <c r="F9" s="22"/>
      <c r="G9" s="40"/>
      <c r="H9" s="32">
        <v>2100</v>
      </c>
      <c r="I9" s="33">
        <f t="shared" si="0"/>
        <v>84000</v>
      </c>
      <c r="J9" s="33"/>
    </row>
    <row r="10" s="19" customFormat="1" ht="30" customHeight="1" spans="1:14">
      <c r="A10" s="35">
        <v>8</v>
      </c>
      <c r="B10" s="22" t="s">
        <v>159</v>
      </c>
      <c r="C10" s="22">
        <v>40</v>
      </c>
      <c r="D10" s="22" t="s">
        <v>155</v>
      </c>
      <c r="E10" s="22" t="s">
        <v>161</v>
      </c>
      <c r="F10" s="22"/>
      <c r="G10" s="40"/>
      <c r="H10" s="32">
        <v>1000</v>
      </c>
      <c r="I10" s="33">
        <f t="shared" si="0"/>
        <v>40000</v>
      </c>
      <c r="J10" s="33"/>
    </row>
    <row r="11" s="19" customFormat="1" ht="30" customHeight="1" spans="1:14">
      <c r="A11" s="35">
        <v>9</v>
      </c>
      <c r="B11" s="22" t="s">
        <v>162</v>
      </c>
      <c r="C11" s="22">
        <v>120</v>
      </c>
      <c r="D11" s="22" t="s">
        <v>155</v>
      </c>
      <c r="E11" s="22" t="s">
        <v>163</v>
      </c>
      <c r="F11" s="22"/>
      <c r="G11" s="40"/>
      <c r="H11" s="32">
        <v>1200</v>
      </c>
      <c r="I11" s="33">
        <f t="shared" si="0"/>
        <v>144000</v>
      </c>
      <c r="J11" s="33"/>
    </row>
    <row r="12" s="19" customFormat="1" ht="30" customHeight="1" spans="1:14">
      <c r="A12" s="35">
        <v>10</v>
      </c>
      <c r="B12" s="22" t="s">
        <v>162</v>
      </c>
      <c r="C12" s="22">
        <v>10</v>
      </c>
      <c r="D12" s="22" t="s">
        <v>155</v>
      </c>
      <c r="E12" s="22" t="s">
        <v>164</v>
      </c>
      <c r="F12" s="22"/>
      <c r="G12" s="40"/>
      <c r="H12" s="32">
        <v>2400</v>
      </c>
      <c r="I12" s="33">
        <f t="shared" si="0"/>
        <v>24000</v>
      </c>
      <c r="J12" s="33"/>
    </row>
    <row r="13" s="19" customFormat="1" ht="30" customHeight="1" spans="1:14">
      <c r="A13" s="35">
        <v>11</v>
      </c>
      <c r="B13" s="22" t="s">
        <v>162</v>
      </c>
      <c r="C13" s="22">
        <v>10</v>
      </c>
      <c r="D13" s="22" t="s">
        <v>155</v>
      </c>
      <c r="E13" s="22" t="s">
        <v>165</v>
      </c>
      <c r="F13" s="22"/>
      <c r="G13" s="40"/>
      <c r="H13" s="32">
        <v>3500</v>
      </c>
      <c r="I13" s="33">
        <f t="shared" si="0"/>
        <v>35000</v>
      </c>
      <c r="J13" s="33"/>
    </row>
    <row r="14" s="19" customFormat="1" ht="30" customHeight="1" spans="1:14">
      <c r="A14" s="35">
        <v>12</v>
      </c>
      <c r="B14" s="22" t="s">
        <v>166</v>
      </c>
      <c r="C14" s="22">
        <v>20</v>
      </c>
      <c r="D14" s="22" t="s">
        <v>155</v>
      </c>
      <c r="E14" s="22" t="s">
        <v>167</v>
      </c>
      <c r="F14" s="22"/>
      <c r="G14" s="40"/>
      <c r="H14" s="32">
        <v>1200</v>
      </c>
      <c r="I14" s="33">
        <f t="shared" si="0"/>
        <v>24000</v>
      </c>
      <c r="J14" s="33"/>
    </row>
    <row r="15" s="19" customFormat="1" ht="30" customHeight="1" spans="1:14">
      <c r="A15" s="35">
        <v>13</v>
      </c>
      <c r="B15" s="22" t="s">
        <v>166</v>
      </c>
      <c r="C15" s="22">
        <v>20</v>
      </c>
      <c r="D15" s="22" t="s">
        <v>155</v>
      </c>
      <c r="E15" s="22" t="s">
        <v>168</v>
      </c>
      <c r="F15" s="22"/>
      <c r="G15" s="40"/>
      <c r="H15" s="32">
        <v>2000</v>
      </c>
      <c r="I15" s="33">
        <f t="shared" si="0"/>
        <v>40000</v>
      </c>
      <c r="J15" s="33"/>
    </row>
    <row r="16" s="19" customFormat="1" ht="30" customHeight="1" spans="1:14">
      <c r="A16" s="35">
        <v>14</v>
      </c>
      <c r="B16" s="22" t="s">
        <v>169</v>
      </c>
      <c r="C16" s="22">
        <v>200</v>
      </c>
      <c r="D16" s="22" t="s">
        <v>155</v>
      </c>
      <c r="E16" s="22"/>
      <c r="F16" s="22"/>
      <c r="G16" s="40"/>
      <c r="H16" s="32">
        <v>300</v>
      </c>
      <c r="I16" s="33">
        <f t="shared" si="0"/>
        <v>60000</v>
      </c>
      <c r="J16" s="33"/>
    </row>
    <row r="17" s="19" customFormat="1" ht="30" customHeight="1" spans="1:16">
      <c r="A17" s="35">
        <v>15</v>
      </c>
      <c r="B17" s="22" t="s">
        <v>170</v>
      </c>
      <c r="C17" s="22">
        <v>60</v>
      </c>
      <c r="D17" s="22" t="s">
        <v>155</v>
      </c>
      <c r="E17" s="22"/>
      <c r="F17" s="22"/>
      <c r="G17" s="40"/>
      <c r="H17" s="32">
        <v>550</v>
      </c>
      <c r="I17" s="33">
        <f t="shared" si="0"/>
        <v>33000</v>
      </c>
      <c r="J17" s="33"/>
    </row>
    <row r="18" s="19" customFormat="1" ht="30" customHeight="1" spans="1:16">
      <c r="A18" s="35">
        <v>16</v>
      </c>
      <c r="B18" s="22" t="s">
        <v>171</v>
      </c>
      <c r="C18" s="22">
        <v>20</v>
      </c>
      <c r="D18" s="22" t="s">
        <v>155</v>
      </c>
      <c r="E18" s="22"/>
      <c r="F18" s="22"/>
      <c r="G18" s="40"/>
      <c r="H18" s="32">
        <v>1000</v>
      </c>
      <c r="I18" s="33">
        <f t="shared" si="0"/>
        <v>20000</v>
      </c>
      <c r="J18" s="33"/>
    </row>
    <row r="19" s="19" customFormat="1" ht="48" customHeight="1" spans="1:16">
      <c r="A19" s="35">
        <v>17</v>
      </c>
      <c r="B19" s="22" t="s">
        <v>172</v>
      </c>
      <c r="C19" s="22">
        <v>20</v>
      </c>
      <c r="D19" s="22" t="s">
        <v>155</v>
      </c>
      <c r="E19" s="22" t="s">
        <v>173</v>
      </c>
      <c r="F19" s="22"/>
      <c r="G19" s="40"/>
      <c r="H19" s="32">
        <v>3500</v>
      </c>
      <c r="I19" s="33">
        <f t="shared" si="0"/>
        <v>70000</v>
      </c>
      <c r="J19" s="33"/>
    </row>
    <row r="20" s="19" customFormat="1" ht="30" customHeight="1" spans="1:16">
      <c r="A20" s="35">
        <v>18</v>
      </c>
      <c r="B20" s="22" t="s">
        <v>174</v>
      </c>
      <c r="C20" s="22">
        <v>300</v>
      </c>
      <c r="D20" s="22" t="s">
        <v>175</v>
      </c>
      <c r="E20" s="22" t="s">
        <v>176</v>
      </c>
      <c r="F20" s="22"/>
      <c r="G20" s="40"/>
      <c r="H20" s="32">
        <v>200</v>
      </c>
      <c r="I20" s="33">
        <f t="shared" si="0"/>
        <v>60000</v>
      </c>
      <c r="J20" s="33"/>
    </row>
    <row r="21" s="19" customFormat="1" ht="45.75" customHeight="1" spans="1:16">
      <c r="A21" s="35">
        <v>19</v>
      </c>
      <c r="B21" s="35" t="s">
        <v>177</v>
      </c>
      <c r="C21" s="35">
        <v>40</v>
      </c>
      <c r="D21" s="22" t="s">
        <v>155</v>
      </c>
      <c r="E21" s="22" t="s">
        <v>178</v>
      </c>
      <c r="F21" s="35"/>
      <c r="G21" s="40"/>
      <c r="H21" s="24">
        <v>5000</v>
      </c>
      <c r="I21" s="33">
        <f t="shared" si="0"/>
        <v>200000</v>
      </c>
      <c r="J21" s="33"/>
    </row>
    <row r="22" s="19" customFormat="1" ht="48" customHeight="1" spans="1:16">
      <c r="A22" s="35">
        <v>20</v>
      </c>
      <c r="B22" s="35" t="s">
        <v>177</v>
      </c>
      <c r="C22" s="35">
        <v>2</v>
      </c>
      <c r="D22" s="22" t="s">
        <v>155</v>
      </c>
      <c r="E22" s="22" t="s">
        <v>179</v>
      </c>
      <c r="F22" s="35"/>
      <c r="G22" s="41"/>
      <c r="H22" s="26">
        <v>9000</v>
      </c>
      <c r="I22" s="33">
        <f t="shared" si="0"/>
        <v>18000</v>
      </c>
      <c r="J22" s="33"/>
    </row>
    <row r="23" ht="30" customHeight="1" spans="1:16">
      <c r="F23" s="27">
        <v>72</v>
      </c>
      <c r="L23" s="27" t="s">
        <v>9</v>
      </c>
    </row>
    <row r="24" ht="30" customHeight="1" spans="1:16">
      <c r="I24" s="27">
        <f>SUM(I3:I23)</f>
        <v>1895500</v>
      </c>
      <c r="L24" s="27">
        <f>I24*1.05</f>
        <v>1990275</v>
      </c>
    </row>
    <row r="28" spans="1:16">
      <c r="I28" s="29"/>
      <c r="J28" s="29"/>
      <c r="K28" s="29"/>
      <c r="L28" s="29"/>
      <c r="M28" s="29"/>
      <c r="N28" s="42"/>
      <c r="O28" s="43"/>
      <c r="P28" s="43"/>
    </row>
    <row r="29" spans="1:16">
      <c r="I29" s="44"/>
      <c r="J29" s="29"/>
      <c r="K29" s="29"/>
      <c r="L29" s="29"/>
      <c r="M29" s="29"/>
      <c r="N29" s="29"/>
      <c r="O29" s="29"/>
      <c r="P29" s="43"/>
    </row>
    <row r="30" spans="1:16">
      <c r="I30" s="44"/>
      <c r="J30" s="29"/>
      <c r="K30" s="29"/>
      <c r="L30" s="29"/>
      <c r="M30" s="29"/>
      <c r="N30" s="29"/>
      <c r="O30" s="29"/>
      <c r="P30" s="43"/>
    </row>
    <row r="31" spans="1:16">
      <c r="I31" s="44"/>
      <c r="J31" s="29"/>
      <c r="K31" s="29"/>
      <c r="L31" s="29"/>
      <c r="M31" s="29"/>
      <c r="N31" s="29"/>
      <c r="O31" s="29"/>
      <c r="P31" s="43"/>
    </row>
    <row r="32" spans="1:16">
      <c r="I32" s="44"/>
      <c r="J32" s="29"/>
      <c r="K32" s="29"/>
      <c r="L32" s="29"/>
      <c r="M32" s="29"/>
      <c r="N32" s="29"/>
      <c r="O32" s="29"/>
      <c r="P32" s="43"/>
    </row>
    <row r="33" spans="9:16">
      <c r="I33" s="44"/>
      <c r="J33" s="29"/>
      <c r="K33" s="29"/>
      <c r="L33" s="29"/>
      <c r="M33" s="29"/>
      <c r="N33" s="29"/>
      <c r="O33" s="29"/>
      <c r="P33" s="43"/>
    </row>
    <row r="34" spans="9:16">
      <c r="I34" s="44"/>
      <c r="J34" s="29"/>
      <c r="K34" s="29"/>
      <c r="L34" s="29"/>
      <c r="M34" s="29"/>
      <c r="N34" s="29"/>
      <c r="O34" s="29"/>
      <c r="P34" s="43"/>
    </row>
    <row r="35" spans="9:16">
      <c r="I35" s="29"/>
      <c r="J35" s="29"/>
      <c r="K35" s="29"/>
      <c r="L35" s="29"/>
      <c r="M35" s="29"/>
      <c r="N35" s="42"/>
      <c r="O35" s="43"/>
      <c r="P35" s="43"/>
    </row>
    <row r="36" spans="9:16">
      <c r="I36" s="29"/>
      <c r="J36" s="29"/>
      <c r="K36" s="29"/>
      <c r="L36" s="29"/>
      <c r="M36" s="29"/>
      <c r="N36" s="42"/>
      <c r="O36" s="43"/>
      <c r="P36" s="43"/>
    </row>
    <row r="37" spans="9:16">
      <c r="I37" s="29"/>
      <c r="J37" s="29"/>
      <c r="K37" s="29"/>
      <c r="L37" s="29"/>
      <c r="M37" s="29"/>
      <c r="N37" s="42"/>
      <c r="O37" s="43"/>
      <c r="P37" s="43"/>
    </row>
    <row r="38" spans="9:16">
      <c r="I38" s="29"/>
      <c r="J38" s="29"/>
      <c r="K38" s="29"/>
      <c r="L38" s="29"/>
      <c r="M38" s="29"/>
      <c r="N38" s="42"/>
      <c r="O38" s="43"/>
      <c r="P38" s="43"/>
    </row>
    <row r="39" spans="9:16">
      <c r="I39" s="29"/>
      <c r="J39" s="29"/>
      <c r="K39" s="29"/>
      <c r="L39" s="29"/>
      <c r="M39" s="29"/>
      <c r="N39" s="42"/>
      <c r="O39" s="43"/>
      <c r="P39" s="43"/>
    </row>
    <row r="40" spans="9:16">
      <c r="I40" s="29"/>
      <c r="J40" s="29"/>
      <c r="K40" s="29"/>
      <c r="L40" s="29"/>
      <c r="M40" s="29"/>
      <c r="N40" s="42"/>
      <c r="O40" s="43"/>
      <c r="P40" s="43"/>
    </row>
  </sheetData>
  <mergeCells count="7">
    <mergeCell ref="A1:G1"/>
    <mergeCell ref="H1:I1"/>
    <mergeCell ref="J1:K1"/>
    <mergeCell ref="L1:M1"/>
    <mergeCell ref="G5:G6"/>
    <mergeCell ref="G7:G22"/>
    <mergeCell ref="O30:O34"/>
  </mergeCells>
  <printOptions horizontalCentered="1"/>
  <pageMargins left="0.511811023622047" right="0.511811023622047" top="0.354330708661417" bottom="0.354330708661417" header="0.31496062992126" footer="0.31496062992126"/>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view="pageBreakPreview" zoomScale="115" zoomScaleNormal="100" topLeftCell="C1" workbookViewId="0">
      <selection activeCell="M9" sqref="M9"/>
    </sheetView>
  </sheetViews>
  <sheetFormatPr defaultColWidth="9" defaultRowHeight="14.4" outlineLevelRow="5"/>
  <cols>
    <col min="1" max="1" width="5.37962962962963" customWidth="1"/>
    <col min="2" max="2" width="9.5" customWidth="1"/>
    <col min="3" max="3" width="9.87962962962963" customWidth="1"/>
    <col min="4" max="4" width="7.87962962962963" customWidth="1"/>
    <col min="5" max="6" width="12.6296296296296" customWidth="1"/>
    <col min="7" max="7" width="66.75" customWidth="1"/>
  </cols>
  <sheetData>
    <row r="1" ht="40.5" customHeight="1" spans="1:13">
      <c r="A1" s="20" t="s">
        <v>180</v>
      </c>
      <c r="B1" s="20"/>
      <c r="C1" s="20"/>
      <c r="D1" s="20"/>
      <c r="E1" s="20"/>
      <c r="F1" s="20"/>
      <c r="G1" s="20"/>
      <c r="H1" s="21"/>
      <c r="I1" s="21"/>
      <c r="J1" s="21"/>
      <c r="K1" s="21"/>
      <c r="L1" s="21"/>
      <c r="M1" s="21"/>
    </row>
    <row r="2" s="19" customFormat="1" ht="30" customHeight="1" spans="1:13">
      <c r="A2" s="22" t="s">
        <v>1</v>
      </c>
      <c r="B2" s="22" t="s">
        <v>143</v>
      </c>
      <c r="C2" s="22" t="s">
        <v>5</v>
      </c>
      <c r="D2" s="22" t="s">
        <v>3</v>
      </c>
      <c r="E2" s="22" t="s">
        <v>181</v>
      </c>
      <c r="F2" s="22" t="s">
        <v>182</v>
      </c>
      <c r="G2" s="22" t="s">
        <v>146</v>
      </c>
      <c r="H2" s="23"/>
      <c r="I2" s="24"/>
      <c r="J2" s="23"/>
      <c r="K2" s="24"/>
      <c r="L2" s="23"/>
      <c r="M2" s="24"/>
    </row>
    <row r="3" s="19" customFormat="1" ht="200.1" customHeight="1" spans="1:13">
      <c r="A3" s="22">
        <v>1</v>
      </c>
      <c r="B3" s="22" t="s">
        <v>183</v>
      </c>
      <c r="C3" s="22">
        <v>45000</v>
      </c>
      <c r="D3" s="22" t="s">
        <v>62</v>
      </c>
      <c r="E3" s="22"/>
      <c r="F3" s="22">
        <f>E3*C3</f>
        <v>0</v>
      </c>
      <c r="G3" s="25" t="s">
        <v>184</v>
      </c>
      <c r="H3" s="26">
        <v>11</v>
      </c>
      <c r="I3" s="26">
        <v>13</v>
      </c>
      <c r="J3" s="26">
        <f>H3*C3</f>
        <v>495000</v>
      </c>
      <c r="K3" s="26">
        <f>I3*C3</f>
        <v>585000</v>
      </c>
      <c r="L3" s="26"/>
      <c r="M3" s="26"/>
    </row>
    <row r="4" s="19" customFormat="1" ht="200.1" customHeight="1" spans="1:13">
      <c r="A4" s="22">
        <v>2</v>
      </c>
      <c r="B4" s="22" t="s">
        <v>185</v>
      </c>
      <c r="C4" s="22">
        <v>8000</v>
      </c>
      <c r="D4" s="22" t="s">
        <v>62</v>
      </c>
      <c r="E4" s="22"/>
      <c r="F4" s="22">
        <f>E4*C4</f>
        <v>0</v>
      </c>
      <c r="G4" s="25"/>
      <c r="H4" s="26">
        <v>25</v>
      </c>
      <c r="I4" s="26">
        <v>30</v>
      </c>
      <c r="J4" s="26">
        <f>H4*C4</f>
        <v>200000</v>
      </c>
      <c r="K4" s="26">
        <f>I4*C4</f>
        <v>240000</v>
      </c>
      <c r="L4" s="26"/>
      <c r="M4" s="26"/>
    </row>
    <row r="6" spans="1:13">
      <c r="F6" s="21" t="s">
        <v>186</v>
      </c>
      <c r="J6">
        <f>SUM(J3:J5)</f>
        <v>695000</v>
      </c>
      <c r="K6">
        <f>SUM(K3:K5)</f>
        <v>825000</v>
      </c>
    </row>
  </sheetData>
  <mergeCells count="5">
    <mergeCell ref="A1:G1"/>
    <mergeCell ref="H1:I1"/>
    <mergeCell ref="J1:K1"/>
    <mergeCell ref="L1:M1"/>
    <mergeCell ref="G3:G4"/>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7"/>
  <sheetViews>
    <sheetView tabSelected="1" zoomScale="110" zoomScaleNormal="110" zoomScaleSheetLayoutView="160" workbookViewId="0">
      <selection activeCell="D6" sqref="D6"/>
    </sheetView>
  </sheetViews>
  <sheetFormatPr defaultColWidth="9" defaultRowHeight="13.8" outlineLevelRow="6" outlineLevelCol="7"/>
  <cols>
    <col min="1" max="1" width="4.75" style="2" customWidth="1"/>
    <col min="2" max="2" width="13.25" style="3" customWidth="1"/>
    <col min="3" max="3" width="18.4722222222222" style="3" customWidth="1"/>
    <col min="4" max="4" width="16.1111111111111" style="3" customWidth="1"/>
    <col min="5" max="5" width="13.2592592592593" style="3" customWidth="1"/>
    <col min="6" max="7" width="34.6296296296296" style="3" customWidth="1"/>
    <col min="8" max="8" width="22.5" style="4" customWidth="1"/>
    <col min="9" max="9" width="9.12962962962963" style="5"/>
    <col min="10" max="10" width="10.3796296296296" style="5"/>
    <col min="11" max="11" width="15.8796296296296" style="5"/>
    <col min="12" max="16384" width="9" style="5"/>
  </cols>
  <sheetData>
    <row r="1" ht="36" customHeight="1" spans="1:8">
      <c r="A1" s="6" t="s">
        <v>187</v>
      </c>
      <c r="B1" s="7"/>
      <c r="C1" s="7"/>
      <c r="D1" s="7"/>
      <c r="E1" s="7"/>
      <c r="F1" s="7"/>
      <c r="G1" s="7"/>
      <c r="H1" s="7"/>
    </row>
    <row r="2" s="1" customFormat="1" ht="24" spans="1:8">
      <c r="A2" s="8" t="s">
        <v>188</v>
      </c>
      <c r="B2" s="9" t="s">
        <v>189</v>
      </c>
      <c r="C2" s="9" t="s">
        <v>190</v>
      </c>
      <c r="D2" s="9" t="s">
        <v>191</v>
      </c>
      <c r="E2" s="9" t="s">
        <v>192</v>
      </c>
      <c r="F2" s="9" t="s">
        <v>193</v>
      </c>
      <c r="G2" s="9" t="s">
        <v>4</v>
      </c>
      <c r="H2" s="10" t="s">
        <v>194</v>
      </c>
    </row>
    <row r="3" s="1" customFormat="1" ht="171" customHeight="1" spans="1:8">
      <c r="A3" s="8">
        <v>1</v>
      </c>
      <c r="B3" s="9" t="s">
        <v>195</v>
      </c>
      <c r="C3" s="11" t="s">
        <v>196</v>
      </c>
      <c r="D3" s="11">
        <v>9972489.16</v>
      </c>
      <c r="E3" s="10"/>
      <c r="F3" s="10"/>
      <c r="G3" s="9"/>
      <c r="H3" s="12"/>
    </row>
    <row r="4" ht="60" customHeight="1" spans="1:8">
      <c r="A4" s="13" t="s">
        <v>197</v>
      </c>
      <c r="B4" s="14"/>
      <c r="C4" s="14"/>
      <c r="D4" s="14"/>
      <c r="E4" s="14"/>
      <c r="F4" s="14"/>
      <c r="G4" s="14"/>
      <c r="H4" s="14"/>
    </row>
    <row r="5" ht="25" customHeight="1" spans="1:8">
      <c r="A5" s="15"/>
      <c r="B5" s="16"/>
      <c r="C5" s="16"/>
      <c r="D5" s="16"/>
      <c r="E5" s="17"/>
      <c r="F5" s="17"/>
      <c r="G5" s="17"/>
      <c r="H5" s="18"/>
    </row>
    <row r="6" ht="25" customHeight="1" spans="1:8">
      <c r="A6" s="15"/>
      <c r="B6" s="16"/>
      <c r="C6" s="16"/>
      <c r="D6" s="16"/>
      <c r="E6" s="17"/>
      <c r="F6" s="17"/>
      <c r="G6" s="17"/>
      <c r="H6" s="18"/>
    </row>
    <row r="7" spans="1:8">
      <c r="A7" s="5"/>
    </row>
  </sheetData>
  <mergeCells count="2">
    <mergeCell ref="A1:H1"/>
    <mergeCell ref="A4:H4"/>
  </mergeCells>
  <printOptions horizontalCentered="1"/>
  <pageMargins left="0.314583333333333" right="0.314583333333333" top="0.747916666666667" bottom="0.550694444444444" header="0.314583333333333" footer="0.314583333333333"/>
  <pageSetup paperSize="9" scale="63" fitToHeight="0" orientation="portrait" horizontalDpi="600" verticalDpi="300"/>
  <headerFooter>
    <oddFooter>&amp;C&amp;"宋体,常规"第&amp;"Times New Roman,常规"&amp;P&amp;"宋体,常规"页&amp;"Times New Roman,常规"  &amp;"宋体,常规"共&amp;"Times New Roman,常规"&amp;N&amp;"宋体,常规"页</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材料</vt:lpstr>
      <vt:lpstr>机械服务</vt:lpstr>
      <vt:lpstr>劳务</vt:lpstr>
      <vt:lpstr>绿化品控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浪子川枫</cp:lastModifiedBy>
  <dcterms:created xsi:type="dcterms:W3CDTF">2006-09-13T11:21:00Z</dcterms:created>
  <cp:lastPrinted>2026-03-11T08:20:00Z</cp:lastPrinted>
  <dcterms:modified xsi:type="dcterms:W3CDTF">2026-05-12T08:59:49Z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047471364E99430FB2919E41CDF0D9BD_13</vt:lpwstr>
  </property>
  <property fmtid="{D5CDD505-2E9C-101B-9397-08002B2CF9AE}" pid="4" name="KSOProductBuildVer">
    <vt:lpwstr>2052-12.1.0.25865</vt:lpwstr>
  </property>
  <property fmtid="{D5CDD505-2E9C-101B-9397-08002B2CF9AE}" pid="5" name="CalculationRule">
    <vt:i4>0</vt:i4>
  </property>
</Properties>
</file>